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2" activeTab="2"/>
  </bookViews>
  <sheets>
    <sheet name="мясо, рыба, колбасные изделия" sheetId="1" r:id="rId1"/>
    <sheet name="молочные продукты" sheetId="2" r:id="rId2"/>
    <sheet name="1" sheetId="3" r:id="rId3"/>
  </sheets>
  <definedNames>
    <definedName name="_xlnm.Print_Area" localSheetId="1">'молочные продукты'!$A$1:$R$61</definedName>
  </definedNames>
  <calcPr fullCalcOnLoad="1"/>
</workbook>
</file>

<file path=xl/sharedStrings.xml><?xml version="1.0" encoding="utf-8"?>
<sst xmlns="http://schemas.openxmlformats.org/spreadsheetml/2006/main" count="367" uniqueCount="141">
  <si>
    <t>Категории</t>
  </si>
  <si>
    <t>Цены/ поставщики</t>
  </si>
  <si>
    <t>Средняя цена</t>
  </si>
  <si>
    <t>Мясо говядины замороженное 1 категории (полутуши не менее 90 кг),   в    разрубе, с массовой  долей жировой и  соединительной ткани  не более 20 %,   в соответствии с ГОСТ  или  ТУ производителя</t>
  </si>
  <si>
    <t xml:space="preserve">Кол-во ед. товара  </t>
  </si>
  <si>
    <t>Цена за ед. товара.</t>
  </si>
  <si>
    <t>-</t>
  </si>
  <si>
    <t>Итого</t>
  </si>
  <si>
    <t>ООО « Уралтон», г. Екатеринбург</t>
  </si>
  <si>
    <t>ООО « Прод -Мир»,  г. Екатеринбург</t>
  </si>
  <si>
    <t>Цена за ед. товара</t>
  </si>
  <si>
    <t>Печень говяжья замороженная,  в соответствии с ОСТ или  ТУ производителя</t>
  </si>
  <si>
    <t>Минтай мороженый, потрошеный, обезглавленный, ГОСТ 1168 - 86</t>
  </si>
  <si>
    <t>Горбуша или  кета  мороженая, потрошеная, с головой, ГОСТ 1168 - 86</t>
  </si>
  <si>
    <t>Колхоз им.  В.И.  ЛЕНИНА,</t>
  </si>
  <si>
    <t>Колбаса вареная без жира,  высший сорт,  ГОСТ 23670-79 или ТУ производителя</t>
  </si>
  <si>
    <t>Сургутский МПК,  г. Сургут</t>
  </si>
  <si>
    <t xml:space="preserve">Сосиски говяжьи без жира,   высший сорт,  ГОСТ  23670-79 или ТУ производителя         </t>
  </si>
  <si>
    <t>ИТОГО товары</t>
  </si>
  <si>
    <t>Стоимость доставки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</si>
  <si>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</si>
  <si>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</si>
  <si>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</si>
  <si>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</si>
  <si>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</si>
  <si>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</si>
  <si>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</si>
  <si>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ООО « Сов-Оптторг-Продукт»</t>
  </si>
  <si>
    <t>Телефон 8 (34675)  6-00- 90</t>
  </si>
  <si>
    <t>2.</t>
  </si>
  <si>
    <t>3.</t>
  </si>
  <si>
    <t>ИП Меретуков М.Ю.</t>
  </si>
  <si>
    <t>Телефон 8 (34675)  7-56-51</t>
  </si>
  <si>
    <t>Наименованиетовара, тех.  Характеристики</t>
  </si>
  <si>
    <t>Модель,производитель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</si>
  <si>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</si>
  <si>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</si>
  <si>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</si>
  <si>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</si>
  <si>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Таблица расчета начальной (максимальной) цены контракта на поставку стандартных товаров без дополнительной комплектации и сопутствующих услуг, работ</t>
  </si>
  <si>
    <t>Начальная  цена</t>
  </si>
  <si>
    <t>Молоко коровье сухое, весовое, в мешках  по 25 кг,  с массовой  долей жира  не менее 25%, без растительных добавок, ГОСТ 4495 - 87</t>
  </si>
  <si>
    <t xml:space="preserve">Кол-во ед. товара </t>
  </si>
  <si>
    <t xml:space="preserve">Молоко сгущенное без сахара (концентрированное) с массовой  долей жира не менее 6,8%, без растительных добавок,  320 гр., ГОСТ 1923 - 78 </t>
  </si>
  <si>
    <t>Филиал ООО « Юнимилк», Тюменская обл.</t>
  </si>
  <si>
    <t>Молоко сгущенное с сахаром, с массовой  долей жира не менее 8,5%,  без растительных добавок,  380-400 гр., ГОСТ 2903 - 78</t>
  </si>
  <si>
    <t>Сыр – сычужный, твердый, содержание жира не менее 45 % (типа голландского)</t>
  </si>
  <si>
    <t>Масло -  коровье, сладко- сливочное, несоленое, натуральное, высший сорт, с массовой  долей жира не менее 72,5%,  весовое по 20 кг, ГОСТ 37-91</t>
  </si>
  <si>
    <t>ООО «Березовский молокозавод», Свердловская обл.</t>
  </si>
  <si>
    <t>Телефон 8 (34675)   6-00- 90</t>
  </si>
  <si>
    <t>ИП Завацкая  И.Р.</t>
  </si>
  <si>
    <t>Телефон 8 (34675)   6-70-44</t>
  </si>
  <si>
    <t>Телефон 8 (34675)   7-60-23</t>
  </si>
  <si>
    <t>Продукты питания  (молочные продукты)</t>
  </si>
  <si>
    <t>Начальная   цена</t>
  </si>
  <si>
    <t>Способ размещения заказа:  совместный открытый аукцион</t>
  </si>
  <si>
    <t>Телефон 8 (34675)  7-60-23</t>
  </si>
  <si>
    <t>Ф.И.О.  руководителя                           Бобровская Н.И.                      Подпись ______________________</t>
  </si>
  <si>
    <t xml:space="preserve"> Мясо говядины замороженное жилованное:  полуфабрикат  мясной, натуральный, крупнокусковой,  бескостный, высшая категория, без стабилизаторов и красителей ГОСТ 10-02-0104-86, допускается  ГОСТ или ТУ производителя</t>
  </si>
  <si>
    <t>Свердловский МК, г. Екатеринбург</t>
  </si>
  <si>
    <t>ООО « СЭВКО»,  г. Екатеринбург</t>
  </si>
  <si>
    <t xml:space="preserve">ВАМИН, ОАО « Алексеевский МЗ", Татарстан </t>
  </si>
  <si>
    <t>Татарстан</t>
  </si>
  <si>
    <t>ООО" Слуцкий сыродельный комбинат " Белоруссия</t>
  </si>
  <si>
    <t>ИП  Ходжаев Д.А..</t>
  </si>
  <si>
    <t>ОАО « УВА-Молоко», Россия</t>
  </si>
  <si>
    <t>ИП Ходжаев Д.А.</t>
  </si>
  <si>
    <t>Продукты питания (мясо, рыба, колбасные изделия)</t>
  </si>
  <si>
    <t>Ф.И.О.  руководителя                          Бобровская Н.И.         Подпись _____________________</t>
  </si>
  <si>
    <t>ТД "Курганский", г. Екатеринбург</t>
  </si>
  <si>
    <t xml:space="preserve">ЗАО" Алексеевский МК", Белгородская обл. </t>
  </si>
  <si>
    <r>
      <t xml:space="preserve">Примечание: Лимит финансирования –  </t>
    </r>
    <r>
      <rPr>
        <sz val="11"/>
        <color indexed="10"/>
        <rFont val="Calibri"/>
        <family val="2"/>
      </rPr>
      <t>6 649 000</t>
    </r>
    <r>
      <rPr>
        <sz val="11"/>
        <color indexed="8"/>
        <rFont val="Calibri"/>
        <family val="2"/>
      </rPr>
      <t xml:space="preserve">   рублей.</t>
    </r>
  </si>
  <si>
    <r>
      <t xml:space="preserve">Примечание: Лимит финансирования – </t>
    </r>
    <r>
      <rPr>
        <sz val="12"/>
        <color indexed="10"/>
        <rFont val="Times New Roman"/>
        <family val="1"/>
      </rPr>
      <t xml:space="preserve">1 630 000  </t>
    </r>
    <r>
      <rPr>
        <sz val="12"/>
        <color indexed="8"/>
        <rFont val="Times New Roman"/>
        <family val="1"/>
      </rPr>
      <t xml:space="preserve"> рублей.</t>
    </r>
  </si>
  <si>
    <t>До 15.02.2011</t>
  </si>
  <si>
    <t>ООО « Уралтон», г. Екатеринбург, ООО «Пинский МПК», Беларусь</t>
  </si>
  <si>
    <r>
      <t xml:space="preserve">Дата составления сводной  таблицы     </t>
    </r>
    <r>
      <rPr>
        <u val="single"/>
        <sz val="12"/>
        <color indexed="8"/>
        <rFont val="Times New Roman"/>
        <family val="1"/>
      </rPr>
      <t>21.02.2011 года</t>
    </r>
  </si>
  <si>
    <r>
      <t>Дата составления сводной  таблицы    21. 02.2011</t>
    </r>
    <r>
      <rPr>
        <u val="single"/>
        <sz val="12"/>
        <color indexed="8"/>
        <rFont val="Times New Roman"/>
        <family val="1"/>
      </rPr>
      <t xml:space="preserve"> года</t>
    </r>
  </si>
  <si>
    <t>Ф.И.О.  руководителя                          В.В.Погребняк                    Подпись ______________________</t>
  </si>
  <si>
    <t xml:space="preserve">ИТОГО </t>
  </si>
  <si>
    <t>ООО « Сов-Оптторг-Продукт» г. Советский</t>
  </si>
  <si>
    <t>МБОУ "СОШ №3"</t>
  </si>
  <si>
    <t>Индивидуальный предприниматель  Ходжаев Д.А.. г. Югорск</t>
  </si>
  <si>
    <t>Цена за ед. товара., кг</t>
  </si>
  <si>
    <t>Цена за ед. товара., пач.</t>
  </si>
  <si>
    <t>Индивидуальный предприниматель С.В. Соколова пос. Пионерский</t>
  </si>
  <si>
    <t xml:space="preserve">Морковь свежая ГОСТ Р 51782-2001, без  загрязнений, содержание нитратов в норме, урожай 2012- 2013 г. </t>
  </si>
  <si>
    <t xml:space="preserve">Лук  репчатый ГОСТ Р-51783-2001, без  загрязнений, содержание нитратов в норме, урожай 2012-2013г. </t>
  </si>
  <si>
    <t xml:space="preserve">Капуста белокочанная ГОСТ Р-51809-2001, без загрязнений, содержание нитратов в норме, урожай 2012-2013г. </t>
  </si>
  <si>
    <t>ООО "Картофель" Свердловская обл. п. Октябрьский</t>
  </si>
  <si>
    <t>Свекла свежая ГОСТ Р-51811-2001,  без  загрязнений, содержание нитратов в норме, урожай 2012-2013г.</t>
  </si>
  <si>
    <t>Яблоки свежие  ГОСТ Р-54697-2011,  плоды чистые, без признаков порчи, урожай 2012г.</t>
  </si>
  <si>
    <t>Апельсины свежие   ГОСТ Р-53596-2009, среднего размера,  диаметром не более 120 мм, плоды чистые, без признаков порчи,  урожай 2012г.</t>
  </si>
  <si>
    <t xml:space="preserve">Мандарины свежие   ГОСТ Р-53596-2009, среднего размера,  диаметром не более 50 мм, плоды чистые, урожай 2012-2013 г. </t>
  </si>
  <si>
    <t>Бананы свежие  ГОСТ Р-51603-2000, плоды чистые, без признаков порчи, урожай 2012-2013г.</t>
  </si>
  <si>
    <t>Курага  ГОСТ   28501-90, плоды цельные, хорошо высушенные, без загрязнения</t>
  </si>
  <si>
    <t>Чернослив  ГОСТ 28501-90, плоды цельные, хорошо высушенные, без загрязнения</t>
  </si>
  <si>
    <t>Смесь из 6 видов сухофруктов плодов и ягод ГОСТ 5104-74-2003, плоды цельные, хорошо высушенные, без загрязнения</t>
  </si>
  <si>
    <t>Изюм без косточек ГОСТ 6882-88, плоды цельные, хорошо высушенные, без загрязнения</t>
  </si>
  <si>
    <t>Шиповник  ГОСТ  1994-93, плоды цельные, хорошо высушенные, без загрязнения</t>
  </si>
  <si>
    <t>Огурцы консервированные  Без уксуса,  720 гр, в соответствии с  ГОСТ 20144-74 или ТУ производителя   Маринад прозрачный без посторонних примесей, без признаков бомбажа</t>
  </si>
  <si>
    <t>Зеленый горошек консервированный сорт высший, 425гр, ГОСТ  Р 54050-2010, допускается ТУ производителя, упаковка без вздутия, без признаков бомбажа</t>
  </si>
  <si>
    <t>Томат-паста   750 - 770гр, допускается ГОСТ или ТУ производителя,  однородная масса, оранжево-красного или малинового цвета, вкус и запах без горечи и пригара, с содержанием сухих веществ не менее 18 – 25%, без искусственных красителей, без стабилизаторов и крахмала. упаковка без повреждений, без признаков бомбажа</t>
  </si>
  <si>
    <t xml:space="preserve"> Джем фруктовый Консистенция  желеобразная, ягоды разваренные, 270 гр., допускается ГОСТ Р 52817-2007 или ТУ производителя, упаковка без признаков бомбажа</t>
  </si>
  <si>
    <t>Сок натуральный  или нектар   в ассортименте  ГОСТ 53137-2008, допускается  ТУ производителя , витаминизированный,  без  признаков плесени и брожения,   с содержанием сока не менее 45%, упакованный в «Тетра Пак»  объёмом 1л. Упаковка без повреждений.</t>
  </si>
  <si>
    <t xml:space="preserve">ЗАО "Виктори-92" Краснодарский край р-н Динской </t>
  </si>
  <si>
    <t>Узбекистан</t>
  </si>
  <si>
    <t>ООО "Селижаровский консервный завод" Тверска обл.</t>
  </si>
  <si>
    <t>ООО "Славнский консервный завод" Краснодарский край г.Славнск-на-Кубани</t>
  </si>
  <si>
    <t>ООО "Кухмастер"Самарская обл.</t>
  </si>
  <si>
    <t xml:space="preserve">ООО "Домант" Белгородская обл. </t>
  </si>
  <si>
    <t xml:space="preserve">ЗАО "Мултон" г. Санкт-Петербург </t>
  </si>
  <si>
    <t>средняя цена</t>
  </si>
  <si>
    <t>Способ размещения заказа:  открытый аукцион в электронной форме</t>
  </si>
  <si>
    <t>Исполнитель: бухгалтер Евгения Ивановна Никифорова, тел. 2-40-73</t>
  </si>
  <si>
    <t>Цена за ед. товара.,кг.</t>
  </si>
  <si>
    <t>Цена за ед. товара., кг.</t>
  </si>
  <si>
    <t>Цена за ед. товара., бан.</t>
  </si>
  <si>
    <t>ИП Глава КФХ Юзефов Н.Н. Ростовская область</t>
  </si>
  <si>
    <t>ООО "Агрофирма" КРиММ" Упорово Тюменская область</t>
  </si>
  <si>
    <t>СХП "Продовое" Краснодарский край Ейский район пос. Садовый</t>
  </si>
  <si>
    <t>Аргентина</t>
  </si>
  <si>
    <t>Морокко</t>
  </si>
  <si>
    <t>ОАО Агрофирма КР и ММ Тюменская область</t>
  </si>
  <si>
    <t>ЧЛ Шауш-Оглы Х.А., Казазстан</t>
  </si>
  <si>
    <t>ЗАО Совхоз Архипо-Осиповский г. Геленджик</t>
  </si>
  <si>
    <t>ООО Оптмаркет</t>
  </si>
  <si>
    <t>ООО Селижаровский КЗ Тверская обл.</t>
  </si>
  <si>
    <t>ООО Кубанские консервы Краснодарский край</t>
  </si>
  <si>
    <t>ООО "Пищевик Краснодарский край</t>
  </si>
  <si>
    <t>ЗАО Мултон Московская обл.</t>
  </si>
  <si>
    <t>ООО Промышленная компания Ратибор Тверская область</t>
  </si>
  <si>
    <t xml:space="preserve">Картофель свежий  ГОСТ  Р 51808-2001, содержание нитратов в норме, урожай 2013г. </t>
  </si>
  <si>
    <t>Груши свежие ГОСТ Р 21713-76 или 21714-76, величина  плода средняя (50-200 гр.), плоды чистые, без признаков порчи, урожай 2013г.</t>
  </si>
  <si>
    <t>Лимоны свежие ГОСТ Р  4429-82, среднего размера,  диаметром не более 120 мм, плоды чистые, без признаков порчи, урожай 2013г.</t>
  </si>
  <si>
    <t>Британские острова</t>
  </si>
  <si>
    <t>628240, г.Советский, Восточная промзона, 8/34675/6-00-90,коммерческое предложение от 17.04.2013</t>
  </si>
  <si>
    <t>628260, гЮгорск Телефон 8 (34675) 7-60-23, коммерческое предложение от 22.04.2013</t>
  </si>
  <si>
    <t>628250, ул.Первомайская, д.24, кв.2, п.Пионерский, Советский район, Тюменская область, коммерческое предложение от 23.04.2013</t>
  </si>
  <si>
    <t>Дата составления сводной  таблицы    27.05.2013 года</t>
  </si>
  <si>
    <t>Часть IV. Обоснование начальной (максимальной) цены гражданско-правового договора на поставку стандартных товаров без дополнительной комплектации и сопутствующих услуг, работ</t>
  </si>
  <si>
    <t>Продукты питания (овощи, фрукты, сухофрукты, овощные и фруктовые консервы, соки)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</si>
</sst>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0"/>
    <numFmt numFmtId="170" formatCode="0.000"/>
    <numFmt numFmtId="171" formatCode="0.0"/>
    <numFmt numFmtId="172" formatCode="0.000000"/>
    <numFmt numFmtId="173" formatCode="0.00000"/>
    <numFmt numFmtId="174" formatCode="0.0000000"/>
    <numFmt numFmtId="175" formatCode="_-* #,##0.0_р_._-;\-* #,##0.0_р_._-;_-* &quot;-&quot;??_р_._-;_-@_-"/>
    <numFmt numFmtId="176" formatCode="_-* #,##0_р_._-;\-* #,##0_р_._-;_-* &quot;-&quot;??_р_._-;_-@_-"/>
  </numFmts>
  <fonts count="34"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26"/>
      <name val="Calibri"/>
      <family val="2"/>
    </font>
    <font>
      <b/>
      <sz val="14"/>
      <name val="Times New Roman"/>
      <family val="1"/>
    </font>
    <font>
      <sz val="11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medium"/>
      <top style="double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11" xfId="0" applyFont="1" applyBorder="1" applyAlignment="1">
      <alignment horizontal="justify" wrapText="1"/>
    </xf>
    <xf numFmtId="0" fontId="1" fillId="0" borderId="12" xfId="0" applyFont="1" applyBorder="1" applyAlignment="1">
      <alignment horizontal="justify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1" fontId="12" fillId="0" borderId="37" xfId="0" applyNumberFormat="1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7" xfId="0" applyFont="1" applyBorder="1" applyAlignment="1">
      <alignment vertical="center" wrapText="1"/>
    </xf>
    <xf numFmtId="2" fontId="13" fillId="0" borderId="37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/>
    </xf>
    <xf numFmtId="0" fontId="17" fillId="0" borderId="0" xfId="0" applyFont="1" applyAlignment="1">
      <alignment/>
    </xf>
    <xf numFmtId="0" fontId="17" fillId="0" borderId="38" xfId="0" applyFont="1" applyBorder="1" applyAlignment="1">
      <alignment vertical="center"/>
    </xf>
    <xf numFmtId="0" fontId="17" fillId="0" borderId="0" xfId="0" applyFont="1" applyAlignment="1">
      <alignment horizontal="right"/>
    </xf>
    <xf numFmtId="0" fontId="13" fillId="0" borderId="37" xfId="0" applyFont="1" applyBorder="1" applyAlignment="1">
      <alignment horizontal="left" vertical="center" wrapText="1"/>
    </xf>
    <xf numFmtId="176" fontId="12" fillId="0" borderId="37" xfId="60" applyNumberFormat="1" applyFont="1" applyBorder="1" applyAlignment="1">
      <alignment horizontal="left" vertical="center" wrapText="1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3" fillId="0" borderId="0" xfId="0" applyFont="1" applyBorder="1" applyAlignment="1">
      <alignment wrapText="1"/>
    </xf>
    <xf numFmtId="0" fontId="13" fillId="0" borderId="37" xfId="0" applyFont="1" applyBorder="1" applyAlignment="1">
      <alignment horizontal="center" vertical="top" wrapText="1"/>
    </xf>
    <xf numFmtId="0" fontId="13" fillId="0" borderId="0" xfId="0" applyFont="1" applyAlignment="1">
      <alignment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4" fontId="7" fillId="0" borderId="39" xfId="0" applyNumberFormat="1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1" fillId="0" borderId="17" xfId="0" applyFont="1" applyBorder="1" applyAlignment="1">
      <alignment horizontal="justify" vertical="top" wrapText="1"/>
    </xf>
    <xf numFmtId="0" fontId="1" fillId="0" borderId="47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47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1" fillId="0" borderId="0" xfId="0" applyFont="1" applyAlignment="1">
      <alignment horizontal="justify"/>
    </xf>
    <xf numFmtId="0" fontId="0" fillId="0" borderId="0" xfId="0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justify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46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" fillId="0" borderId="49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wrapText="1"/>
    </xf>
    <xf numFmtId="0" fontId="1" fillId="0" borderId="0" xfId="0" applyFont="1" applyAlignment="1">
      <alignment horizontal="justify" wrapText="1"/>
    </xf>
    <xf numFmtId="0" fontId="0" fillId="0" borderId="50" xfId="0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3" fontId="4" fillId="0" borderId="42" xfId="0" applyNumberFormat="1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0" fontId="1" fillId="0" borderId="0" xfId="0" applyFont="1" applyAlignment="1">
      <alignment/>
    </xf>
    <xf numFmtId="14" fontId="1" fillId="0" borderId="11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justify" vertical="top" wrapText="1"/>
    </xf>
    <xf numFmtId="0" fontId="1" fillId="0" borderId="3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46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wrapText="1"/>
    </xf>
    <xf numFmtId="0" fontId="1" fillId="0" borderId="12" xfId="0" applyFont="1" applyBorder="1" applyAlignment="1">
      <alignment horizontal="justify" wrapText="1"/>
    </xf>
    <xf numFmtId="0" fontId="8" fillId="0" borderId="4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3" fillId="0" borderId="37" xfId="0" applyFont="1" applyBorder="1" applyAlignment="1">
      <alignment horizontal="center" wrapText="1"/>
    </xf>
    <xf numFmtId="0" fontId="13" fillId="0" borderId="37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justify"/>
    </xf>
    <xf numFmtId="0" fontId="15" fillId="0" borderId="0" xfId="0" applyFont="1" applyAlignment="1">
      <alignment horizontal="center" vertical="center" wrapText="1"/>
    </xf>
    <xf numFmtId="0" fontId="13" fillId="0" borderId="37" xfId="0" applyFont="1" applyBorder="1" applyAlignment="1">
      <alignment horizontal="left" vertical="top" wrapText="1"/>
    </xf>
    <xf numFmtId="0" fontId="13" fillId="0" borderId="37" xfId="0" applyFont="1" applyBorder="1" applyAlignment="1">
      <alignment horizontal="left" vertical="center" wrapText="1"/>
    </xf>
    <xf numFmtId="0" fontId="16" fillId="0" borderId="3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view="pageBreakPreview" zoomScale="90" zoomScaleSheetLayoutView="90" zoomScalePageLayoutView="0" workbookViewId="0" topLeftCell="A55">
      <selection activeCell="B62" sqref="B62:C65"/>
    </sheetView>
  </sheetViews>
  <sheetFormatPr defaultColWidth="9.140625" defaultRowHeight="15"/>
  <cols>
    <col min="1" max="1" width="20.28125" style="18" customWidth="1"/>
    <col min="2" max="2" width="9.57421875" style="0" customWidth="1"/>
    <col min="3" max="3" width="0.2890625" style="0" customWidth="1"/>
    <col min="4" max="4" width="1.28515625" style="0" hidden="1" customWidth="1"/>
    <col min="5" max="6" width="9.57421875" style="0" customWidth="1"/>
    <col min="7" max="7" width="9.421875" style="0" customWidth="1"/>
    <col min="8" max="9" width="10.7109375" style="0" customWidth="1"/>
    <col min="10" max="10" width="9.7109375" style="0" customWidth="1"/>
    <col min="11" max="11" width="9.140625" style="0" hidden="1" customWidth="1"/>
    <col min="12" max="12" width="9.421875" style="0" customWidth="1"/>
    <col min="13" max="13" width="6.7109375" style="0" customWidth="1"/>
    <col min="14" max="14" width="6.00390625" style="0" customWidth="1"/>
    <col min="15" max="15" width="5.421875" style="0" customWidth="1"/>
    <col min="16" max="18" width="9.140625" style="0" hidden="1" customWidth="1"/>
    <col min="19" max="19" width="7.00390625" style="0" customWidth="1"/>
    <col min="20" max="20" width="10.7109375" style="0" customWidth="1"/>
  </cols>
  <sheetData>
    <row r="1" spans="1:20" ht="30.75" customHeight="1">
      <c r="A1" s="92" t="s">
        <v>39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</row>
    <row r="2" spans="1:20" ht="15">
      <c r="A2" s="93" t="s">
        <v>67</v>
      </c>
      <c r="B2" s="93"/>
      <c r="C2" s="93"/>
      <c r="D2" s="93"/>
      <c r="E2" s="93"/>
      <c r="F2" s="93"/>
      <c r="G2" s="93"/>
      <c r="H2" s="93"/>
      <c r="I2" s="1"/>
      <c r="J2" s="93" t="s">
        <v>55</v>
      </c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0" ht="15.75" thickBot="1">
      <c r="A3" s="2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5.75" thickTop="1">
      <c r="A4" s="113" t="s">
        <v>0</v>
      </c>
      <c r="B4" s="134" t="s">
        <v>1</v>
      </c>
      <c r="C4" s="102"/>
      <c r="D4" s="102"/>
      <c r="E4" s="102"/>
      <c r="F4" s="103"/>
      <c r="G4" s="89" t="s">
        <v>2</v>
      </c>
      <c r="H4" s="134" t="s">
        <v>1</v>
      </c>
      <c r="I4" s="102"/>
      <c r="J4" s="103"/>
      <c r="K4" s="134" t="s">
        <v>2</v>
      </c>
      <c r="L4" s="103"/>
      <c r="M4" s="134" t="s">
        <v>1</v>
      </c>
      <c r="N4" s="102"/>
      <c r="O4" s="103"/>
      <c r="P4" s="134" t="s">
        <v>2</v>
      </c>
      <c r="Q4" s="102"/>
      <c r="R4" s="102"/>
      <c r="S4" s="103"/>
      <c r="T4" s="94" t="s">
        <v>54</v>
      </c>
    </row>
    <row r="5" spans="1:20" ht="15.75" customHeight="1">
      <c r="A5" s="97"/>
      <c r="B5" s="99"/>
      <c r="C5" s="100"/>
      <c r="D5" s="100"/>
      <c r="E5" s="100"/>
      <c r="F5" s="101"/>
      <c r="G5" s="90"/>
      <c r="H5" s="99"/>
      <c r="I5" s="100"/>
      <c r="J5" s="101"/>
      <c r="K5" s="99"/>
      <c r="L5" s="101"/>
      <c r="M5" s="99"/>
      <c r="N5" s="100"/>
      <c r="O5" s="101"/>
      <c r="P5" s="136"/>
      <c r="Q5" s="92"/>
      <c r="R5" s="92"/>
      <c r="S5" s="137"/>
      <c r="T5" s="95"/>
    </row>
    <row r="6" spans="1:20" ht="15.75" thickBot="1">
      <c r="A6" s="97"/>
      <c r="B6" s="104"/>
      <c r="C6" s="105"/>
      <c r="D6" s="105"/>
      <c r="E6" s="105"/>
      <c r="F6" s="106"/>
      <c r="G6" s="90"/>
      <c r="H6" s="104"/>
      <c r="I6" s="105"/>
      <c r="J6" s="106"/>
      <c r="K6" s="99"/>
      <c r="L6" s="101"/>
      <c r="M6" s="104"/>
      <c r="N6" s="105"/>
      <c r="O6" s="106"/>
      <c r="P6" s="136"/>
      <c r="Q6" s="92"/>
      <c r="R6" s="92"/>
      <c r="S6" s="137"/>
      <c r="T6" s="95"/>
    </row>
    <row r="7" spans="1:20" ht="16.5" thickBot="1">
      <c r="A7" s="98"/>
      <c r="B7" s="199">
        <v>1</v>
      </c>
      <c r="C7" s="200"/>
      <c r="D7" s="199">
        <v>2</v>
      </c>
      <c r="E7" s="200"/>
      <c r="F7" s="24">
        <v>3</v>
      </c>
      <c r="G7" s="91"/>
      <c r="H7" s="24">
        <v>1</v>
      </c>
      <c r="I7" s="24">
        <v>2</v>
      </c>
      <c r="J7" s="24">
        <v>3</v>
      </c>
      <c r="K7" s="104"/>
      <c r="L7" s="106"/>
      <c r="M7" s="24">
        <v>1</v>
      </c>
      <c r="N7" s="24">
        <v>2</v>
      </c>
      <c r="O7" s="26">
        <v>3</v>
      </c>
      <c r="P7" s="138"/>
      <c r="Q7" s="139"/>
      <c r="R7" s="139"/>
      <c r="S7" s="140"/>
      <c r="T7" s="96"/>
    </row>
    <row r="8" spans="1:20" ht="15">
      <c r="A8" s="163" t="s">
        <v>33</v>
      </c>
      <c r="B8" s="187" t="s">
        <v>3</v>
      </c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220"/>
      <c r="T8" s="222"/>
    </row>
    <row r="9" spans="1:20" ht="28.5" customHeight="1" thickBot="1">
      <c r="A9" s="164"/>
      <c r="B9" s="104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6"/>
      <c r="T9" s="216"/>
    </row>
    <row r="10" spans="1:20" ht="19.5" thickBot="1">
      <c r="A10" s="19" t="s">
        <v>4</v>
      </c>
      <c r="B10" s="217">
        <v>4230</v>
      </c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9"/>
      <c r="T10" s="25"/>
    </row>
    <row r="11" spans="1:20" ht="14.25" customHeight="1">
      <c r="A11" s="163" t="s">
        <v>34</v>
      </c>
      <c r="B11" s="187" t="s">
        <v>74</v>
      </c>
      <c r="C11" s="188"/>
      <c r="D11" s="188"/>
      <c r="E11" s="188"/>
      <c r="F11" s="188"/>
      <c r="G11" s="220"/>
      <c r="H11" s="187"/>
      <c r="I11" s="188"/>
      <c r="J11" s="188"/>
      <c r="K11" s="188"/>
      <c r="L11" s="220"/>
      <c r="M11" s="187"/>
      <c r="N11" s="188"/>
      <c r="O11" s="188"/>
      <c r="P11" s="188"/>
      <c r="Q11" s="188"/>
      <c r="R11" s="188"/>
      <c r="S11" s="220"/>
      <c r="T11" s="222"/>
    </row>
    <row r="12" spans="1:20" ht="15" customHeight="1" thickBot="1">
      <c r="A12" s="164"/>
      <c r="B12" s="104"/>
      <c r="C12" s="105"/>
      <c r="D12" s="105"/>
      <c r="E12" s="105"/>
      <c r="F12" s="105"/>
      <c r="G12" s="106"/>
      <c r="H12" s="104"/>
      <c r="I12" s="105"/>
      <c r="J12" s="105"/>
      <c r="K12" s="105"/>
      <c r="L12" s="106"/>
      <c r="M12" s="104"/>
      <c r="N12" s="105"/>
      <c r="O12" s="105"/>
      <c r="P12" s="105"/>
      <c r="Q12" s="105"/>
      <c r="R12" s="105"/>
      <c r="S12" s="106"/>
      <c r="T12" s="216"/>
    </row>
    <row r="13" spans="1:20" ht="16.5" thickBot="1">
      <c r="A13" s="19" t="s">
        <v>5</v>
      </c>
      <c r="B13" s="199">
        <v>250</v>
      </c>
      <c r="C13" s="226"/>
      <c r="D13" s="200"/>
      <c r="E13" s="24">
        <v>270</v>
      </c>
      <c r="F13" s="24">
        <v>250</v>
      </c>
      <c r="G13" s="29">
        <v>256.67</v>
      </c>
      <c r="H13" s="24">
        <v>0</v>
      </c>
      <c r="I13" s="24"/>
      <c r="J13" s="26"/>
      <c r="K13" s="28"/>
      <c r="L13" s="29"/>
      <c r="M13" s="24"/>
      <c r="N13" s="24"/>
      <c r="O13" s="26"/>
      <c r="P13" s="27"/>
      <c r="Q13" s="27"/>
      <c r="R13" s="28"/>
      <c r="S13" s="29"/>
      <c r="T13" s="30">
        <v>256</v>
      </c>
    </row>
    <row r="14" spans="1:20" ht="16.5" thickBot="1">
      <c r="A14" s="20" t="s">
        <v>7</v>
      </c>
      <c r="B14" s="223">
        <f>B13*B10</f>
        <v>1057500</v>
      </c>
      <c r="C14" s="224"/>
      <c r="D14" s="225"/>
      <c r="E14" s="44">
        <f>E13*B10</f>
        <v>1142100</v>
      </c>
      <c r="F14" s="44">
        <f>F13*B10</f>
        <v>1057500</v>
      </c>
      <c r="G14" s="34">
        <f>G13*B10</f>
        <v>1085714.1</v>
      </c>
      <c r="H14" s="44">
        <f>H13*B10</f>
        <v>0</v>
      </c>
      <c r="I14" s="44">
        <f>I13*B10</f>
        <v>0</v>
      </c>
      <c r="J14" s="50">
        <f>J13*B10</f>
        <v>0</v>
      </c>
      <c r="K14" s="51"/>
      <c r="L14" s="34">
        <f>L13*B10</f>
        <v>0</v>
      </c>
      <c r="M14" s="44"/>
      <c r="N14" s="44">
        <f>N13*B10</f>
        <v>0</v>
      </c>
      <c r="O14" s="50">
        <f>O13*B10</f>
        <v>0</v>
      </c>
      <c r="P14" s="52"/>
      <c r="Q14" s="52"/>
      <c r="R14" s="51"/>
      <c r="S14" s="34">
        <f>S13*B10</f>
        <v>0</v>
      </c>
      <c r="T14" s="37">
        <f>T13*B10</f>
        <v>1082880</v>
      </c>
    </row>
    <row r="15" spans="1:20" ht="15.75" thickTop="1">
      <c r="A15" s="113" t="s">
        <v>33</v>
      </c>
      <c r="B15" s="134" t="s">
        <v>58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3"/>
      <c r="T15" s="94"/>
    </row>
    <row r="16" spans="1:20" ht="15.75" thickBot="1">
      <c r="A16" s="164"/>
      <c r="B16" s="104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6"/>
      <c r="T16" s="216"/>
    </row>
    <row r="17" spans="1:20" ht="19.5" thickBot="1">
      <c r="A17" s="19" t="s">
        <v>4</v>
      </c>
      <c r="B17" s="217">
        <v>13220</v>
      </c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9"/>
      <c r="T17" s="25"/>
    </row>
    <row r="18" spans="1:20" ht="15">
      <c r="A18" s="163" t="s">
        <v>35</v>
      </c>
      <c r="B18" s="187" t="s">
        <v>8</v>
      </c>
      <c r="C18" s="188"/>
      <c r="D18" s="188"/>
      <c r="E18" s="188"/>
      <c r="F18" s="188"/>
      <c r="G18" s="220"/>
      <c r="H18" s="187" t="s">
        <v>9</v>
      </c>
      <c r="I18" s="188"/>
      <c r="J18" s="188"/>
      <c r="K18" s="188"/>
      <c r="L18" s="220"/>
      <c r="M18" s="187"/>
      <c r="N18" s="188"/>
      <c r="O18" s="188"/>
      <c r="P18" s="188"/>
      <c r="Q18" s="188"/>
      <c r="R18" s="188"/>
      <c r="S18" s="220"/>
      <c r="T18" s="195"/>
    </row>
    <row r="19" spans="1:20" ht="15.75" thickBot="1">
      <c r="A19" s="164"/>
      <c r="B19" s="104"/>
      <c r="C19" s="105"/>
      <c r="D19" s="105"/>
      <c r="E19" s="105"/>
      <c r="F19" s="105"/>
      <c r="G19" s="106"/>
      <c r="H19" s="104"/>
      <c r="I19" s="105"/>
      <c r="J19" s="105"/>
      <c r="K19" s="105"/>
      <c r="L19" s="106"/>
      <c r="M19" s="104"/>
      <c r="N19" s="105"/>
      <c r="O19" s="105"/>
      <c r="P19" s="105"/>
      <c r="Q19" s="105"/>
      <c r="R19" s="105"/>
      <c r="S19" s="106"/>
      <c r="T19" s="221"/>
    </row>
    <row r="20" spans="1:20" ht="16.5" thickBot="1">
      <c r="A20" s="19" t="s">
        <v>10</v>
      </c>
      <c r="B20" s="199">
        <v>300</v>
      </c>
      <c r="C20" s="200"/>
      <c r="D20" s="199">
        <v>310</v>
      </c>
      <c r="E20" s="200"/>
      <c r="F20" s="24">
        <v>275</v>
      </c>
      <c r="G20" s="29">
        <v>295</v>
      </c>
      <c r="H20" s="24"/>
      <c r="I20" s="24"/>
      <c r="J20" s="24"/>
      <c r="K20" s="201"/>
      <c r="L20" s="202"/>
      <c r="M20" s="24"/>
      <c r="N20" s="24"/>
      <c r="O20" s="26"/>
      <c r="P20" s="27"/>
      <c r="Q20" s="27"/>
      <c r="R20" s="28"/>
      <c r="S20" s="29"/>
      <c r="T20" s="30">
        <v>295</v>
      </c>
    </row>
    <row r="21" spans="1:20" ht="17.25" thickBot="1">
      <c r="A21" s="20" t="s">
        <v>7</v>
      </c>
      <c r="B21" s="203">
        <f>B17*B20</f>
        <v>3966000</v>
      </c>
      <c r="C21" s="204"/>
      <c r="D21" s="203">
        <f>D20*B17</f>
        <v>4098200</v>
      </c>
      <c r="E21" s="204"/>
      <c r="F21" s="14">
        <f>B17*F20</f>
        <v>3635500</v>
      </c>
      <c r="G21" s="34">
        <f>B17*G20</f>
        <v>3899900</v>
      </c>
      <c r="H21" s="14">
        <f>B17*H20</f>
        <v>0</v>
      </c>
      <c r="I21" s="14">
        <f>I20*B17</f>
        <v>0</v>
      </c>
      <c r="J21" s="14">
        <v>0</v>
      </c>
      <c r="K21" s="205">
        <f>B17*K20</f>
        <v>0</v>
      </c>
      <c r="L21" s="206"/>
      <c r="M21" s="14"/>
      <c r="N21" s="14">
        <f>B17*N20</f>
        <v>0</v>
      </c>
      <c r="O21" s="31"/>
      <c r="P21" s="32"/>
      <c r="Q21" s="32"/>
      <c r="R21" s="33"/>
      <c r="S21" s="34">
        <f>B17*S20</f>
        <v>0</v>
      </c>
      <c r="T21" s="43">
        <f>T20*B17</f>
        <v>3899900</v>
      </c>
    </row>
    <row r="22" spans="1:20" ht="15.75" thickTop="1">
      <c r="A22" s="113" t="s">
        <v>36</v>
      </c>
      <c r="B22" s="134" t="s">
        <v>11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207"/>
    </row>
    <row r="23" spans="1:20" ht="15.75" thickBot="1">
      <c r="A23" s="158"/>
      <c r="B23" s="182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208"/>
    </row>
    <row r="24" spans="1:20" ht="15.75" thickTop="1">
      <c r="A24" s="113" t="s">
        <v>4</v>
      </c>
      <c r="B24" s="209">
        <v>2580</v>
      </c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1"/>
    </row>
    <row r="25" spans="1:20" ht="1.5" customHeight="1" thickBot="1">
      <c r="A25" s="158"/>
      <c r="B25" s="212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4"/>
      <c r="N25" s="214"/>
      <c r="O25" s="214"/>
      <c r="P25" s="214"/>
      <c r="Q25" s="214"/>
      <c r="R25" s="214"/>
      <c r="S25" s="214"/>
      <c r="T25" s="215"/>
    </row>
    <row r="26" spans="1:20" ht="15" customHeight="1" thickTop="1">
      <c r="A26" s="113" t="s">
        <v>35</v>
      </c>
      <c r="B26" s="134" t="s">
        <v>59</v>
      </c>
      <c r="C26" s="102"/>
      <c r="D26" s="102"/>
      <c r="E26" s="102"/>
      <c r="F26" s="102"/>
      <c r="G26" s="103"/>
      <c r="H26" s="187" t="s">
        <v>9</v>
      </c>
      <c r="I26" s="188"/>
      <c r="J26" s="188"/>
      <c r="K26" s="188"/>
      <c r="L26" s="188"/>
      <c r="M26" s="189"/>
      <c r="N26" s="190"/>
      <c r="O26" s="190"/>
      <c r="P26" s="190"/>
      <c r="Q26" s="190"/>
      <c r="R26" s="190"/>
      <c r="S26" s="191"/>
      <c r="T26" s="197"/>
    </row>
    <row r="27" spans="1:20" ht="15" customHeight="1" thickBot="1">
      <c r="A27" s="158"/>
      <c r="B27" s="182"/>
      <c r="C27" s="183"/>
      <c r="D27" s="183"/>
      <c r="E27" s="183"/>
      <c r="F27" s="183"/>
      <c r="G27" s="184"/>
      <c r="H27" s="104"/>
      <c r="I27" s="105"/>
      <c r="J27" s="105"/>
      <c r="K27" s="105"/>
      <c r="L27" s="105"/>
      <c r="M27" s="192"/>
      <c r="N27" s="193"/>
      <c r="O27" s="193"/>
      <c r="P27" s="193"/>
      <c r="Q27" s="193"/>
      <c r="R27" s="193"/>
      <c r="S27" s="194"/>
      <c r="T27" s="198"/>
    </row>
    <row r="28" spans="1:20" ht="17.25" thickBot="1" thickTop="1">
      <c r="A28" s="20" t="s">
        <v>10</v>
      </c>
      <c r="B28" s="143">
        <v>160</v>
      </c>
      <c r="C28" s="144"/>
      <c r="D28" s="143">
        <v>150</v>
      </c>
      <c r="E28" s="144"/>
      <c r="F28" s="14">
        <v>0</v>
      </c>
      <c r="G28" s="34">
        <v>155</v>
      </c>
      <c r="H28" s="14"/>
      <c r="I28" s="14"/>
      <c r="J28" s="14"/>
      <c r="K28" s="145"/>
      <c r="L28" s="146"/>
      <c r="M28" s="14" t="s">
        <v>6</v>
      </c>
      <c r="N28" s="14"/>
      <c r="O28" s="55"/>
      <c r="P28" s="17"/>
      <c r="Q28" s="17"/>
      <c r="R28" s="14"/>
      <c r="S28" s="34"/>
      <c r="T28" s="37">
        <v>155</v>
      </c>
    </row>
    <row r="29" spans="1:20" ht="17.25" thickBot="1" thickTop="1">
      <c r="A29" s="20" t="s">
        <v>7</v>
      </c>
      <c r="B29" s="143">
        <f>B24*B28</f>
        <v>412800</v>
      </c>
      <c r="C29" s="144"/>
      <c r="D29" s="143">
        <f>D28*B24</f>
        <v>387000</v>
      </c>
      <c r="E29" s="144"/>
      <c r="F29" s="14">
        <f>F28*B24</f>
        <v>0</v>
      </c>
      <c r="G29" s="34">
        <f>B24*G28</f>
        <v>399900</v>
      </c>
      <c r="H29" s="14">
        <f>B24*H28</f>
        <v>0</v>
      </c>
      <c r="I29" s="14">
        <f>I28*B24</f>
        <v>0</v>
      </c>
      <c r="J29" s="14">
        <f>J28*B24</f>
        <v>0</v>
      </c>
      <c r="K29" s="145">
        <f>B24*K28</f>
        <v>0</v>
      </c>
      <c r="L29" s="146"/>
      <c r="M29" s="14"/>
      <c r="N29" s="14">
        <f>B24*N28</f>
        <v>0</v>
      </c>
      <c r="O29" s="38"/>
      <c r="P29" s="53"/>
      <c r="Q29" s="53"/>
      <c r="R29" s="36"/>
      <c r="S29" s="34">
        <f>B24*S28</f>
        <v>0</v>
      </c>
      <c r="T29" s="37">
        <f>T28*B24</f>
        <v>399900</v>
      </c>
    </row>
    <row r="30" spans="1:20" ht="15.75" thickTop="1">
      <c r="A30" s="113" t="s">
        <v>36</v>
      </c>
      <c r="B30" s="99" t="s">
        <v>12</v>
      </c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01"/>
      <c r="T30" s="195"/>
    </row>
    <row r="31" spans="1:20" ht="15.75" thickBot="1">
      <c r="A31" s="158"/>
      <c r="B31" s="182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4"/>
      <c r="T31" s="178"/>
    </row>
    <row r="32" spans="1:20" ht="20.25" thickBot="1" thickTop="1">
      <c r="A32" s="20" t="s">
        <v>4</v>
      </c>
      <c r="B32" s="165">
        <v>4075</v>
      </c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7"/>
      <c r="T32" s="37"/>
    </row>
    <row r="33" spans="1:20" ht="15" customHeight="1" thickTop="1">
      <c r="A33" s="113" t="s">
        <v>35</v>
      </c>
      <c r="B33" s="134" t="s">
        <v>60</v>
      </c>
      <c r="C33" s="102"/>
      <c r="D33" s="102"/>
      <c r="E33" s="102"/>
      <c r="F33" s="102"/>
      <c r="G33" s="103"/>
      <c r="H33" s="125"/>
      <c r="I33" s="172"/>
      <c r="J33" s="172"/>
      <c r="K33" s="172"/>
      <c r="L33" s="126"/>
      <c r="M33" s="125"/>
      <c r="N33" s="172"/>
      <c r="O33" s="172"/>
      <c r="P33" s="172"/>
      <c r="Q33" s="172"/>
      <c r="R33" s="172"/>
      <c r="S33" s="126"/>
      <c r="T33" s="181"/>
    </row>
    <row r="34" spans="1:20" ht="15" customHeight="1" thickBot="1">
      <c r="A34" s="158"/>
      <c r="B34" s="182"/>
      <c r="C34" s="183"/>
      <c r="D34" s="183"/>
      <c r="E34" s="183"/>
      <c r="F34" s="183"/>
      <c r="G34" s="184"/>
      <c r="H34" s="127"/>
      <c r="I34" s="186"/>
      <c r="J34" s="186"/>
      <c r="K34" s="186"/>
      <c r="L34" s="128"/>
      <c r="M34" s="127"/>
      <c r="N34" s="186"/>
      <c r="O34" s="186"/>
      <c r="P34" s="186"/>
      <c r="Q34" s="186"/>
      <c r="R34" s="186"/>
      <c r="S34" s="128"/>
      <c r="T34" s="178"/>
    </row>
    <row r="35" spans="1:20" ht="17.25" thickBot="1" thickTop="1">
      <c r="A35" s="20" t="s">
        <v>10</v>
      </c>
      <c r="B35" s="143">
        <v>95</v>
      </c>
      <c r="C35" s="144"/>
      <c r="D35" s="143">
        <v>120</v>
      </c>
      <c r="E35" s="144"/>
      <c r="F35" s="14">
        <v>100</v>
      </c>
      <c r="G35" s="34">
        <v>105</v>
      </c>
      <c r="H35" s="14"/>
      <c r="I35" s="14"/>
      <c r="J35" s="14"/>
      <c r="K35" s="145"/>
      <c r="L35" s="146"/>
      <c r="M35" s="14"/>
      <c r="N35" s="14"/>
      <c r="O35" s="38"/>
      <c r="P35" s="53"/>
      <c r="Q35" s="53"/>
      <c r="R35" s="36"/>
      <c r="S35" s="34"/>
      <c r="T35" s="37">
        <v>105</v>
      </c>
    </row>
    <row r="36" spans="1:20" ht="17.25" thickBot="1" thickTop="1">
      <c r="A36" s="20" t="s">
        <v>7</v>
      </c>
      <c r="B36" s="143">
        <f>B35*B32</f>
        <v>387125</v>
      </c>
      <c r="C36" s="144"/>
      <c r="D36" s="143">
        <f>D35*B32</f>
        <v>489000</v>
      </c>
      <c r="E36" s="144"/>
      <c r="F36" s="14">
        <f>F35*B32</f>
        <v>407500</v>
      </c>
      <c r="G36" s="34">
        <f>G35*B32</f>
        <v>427875</v>
      </c>
      <c r="H36" s="14">
        <f>H35*B32</f>
        <v>0</v>
      </c>
      <c r="I36" s="14">
        <v>0</v>
      </c>
      <c r="J36" s="14">
        <f>J35*B32</f>
        <v>0</v>
      </c>
      <c r="K36" s="145">
        <f>K35*B32</f>
        <v>0</v>
      </c>
      <c r="L36" s="146"/>
      <c r="M36" s="14">
        <f>M35*B32</f>
        <v>0</v>
      </c>
      <c r="N36" s="14">
        <f>N35*B32</f>
        <v>0</v>
      </c>
      <c r="O36" s="38"/>
      <c r="P36" s="53"/>
      <c r="Q36" s="53"/>
      <c r="R36" s="36"/>
      <c r="S36" s="34">
        <f>S35*B32</f>
        <v>0</v>
      </c>
      <c r="T36" s="37">
        <f>T35*B32</f>
        <v>427875</v>
      </c>
    </row>
    <row r="37" spans="1:20" ht="15.75" thickTop="1">
      <c r="A37" s="113" t="s">
        <v>36</v>
      </c>
      <c r="B37" s="134" t="s">
        <v>13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3"/>
      <c r="T37" s="181"/>
    </row>
    <row r="38" spans="1:20" ht="15.75" thickBot="1">
      <c r="A38" s="158"/>
      <c r="B38" s="182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4"/>
      <c r="T38" s="178"/>
    </row>
    <row r="39" spans="1:20" ht="20.25" thickBot="1" thickTop="1">
      <c r="A39" s="20" t="s">
        <v>4</v>
      </c>
      <c r="B39" s="165">
        <v>4300</v>
      </c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7"/>
      <c r="T39" s="37"/>
    </row>
    <row r="40" spans="1:20" ht="0.75" customHeight="1" thickTop="1">
      <c r="A40" s="113" t="s">
        <v>35</v>
      </c>
      <c r="B40" s="134" t="s">
        <v>14</v>
      </c>
      <c r="C40" s="102"/>
      <c r="D40" s="102"/>
      <c r="E40" s="102"/>
      <c r="F40" s="102"/>
      <c r="G40" s="103"/>
      <c r="H40" s="125"/>
      <c r="I40" s="172"/>
      <c r="J40" s="172"/>
      <c r="K40" s="172"/>
      <c r="L40" s="126"/>
      <c r="M40" s="125"/>
      <c r="N40" s="172"/>
      <c r="O40" s="172"/>
      <c r="P40" s="172"/>
      <c r="Q40" s="172"/>
      <c r="R40" s="172"/>
      <c r="S40" s="126"/>
      <c r="T40" s="181"/>
    </row>
    <row r="41" spans="1:20" ht="33" customHeight="1" thickBot="1">
      <c r="A41" s="158"/>
      <c r="B41" s="182" t="s">
        <v>60</v>
      </c>
      <c r="C41" s="183"/>
      <c r="D41" s="183"/>
      <c r="E41" s="183"/>
      <c r="F41" s="183"/>
      <c r="G41" s="184"/>
      <c r="H41" s="127"/>
      <c r="I41" s="186"/>
      <c r="J41" s="186"/>
      <c r="K41" s="186"/>
      <c r="L41" s="128"/>
      <c r="M41" s="127"/>
      <c r="N41" s="186"/>
      <c r="O41" s="186"/>
      <c r="P41" s="186"/>
      <c r="Q41" s="186"/>
      <c r="R41" s="186"/>
      <c r="S41" s="128"/>
      <c r="T41" s="178"/>
    </row>
    <row r="42" spans="1:20" ht="17.25" thickBot="1" thickTop="1">
      <c r="A42" s="20" t="s">
        <v>10</v>
      </c>
      <c r="B42" s="143">
        <v>150</v>
      </c>
      <c r="C42" s="144"/>
      <c r="D42" s="143">
        <v>160</v>
      </c>
      <c r="E42" s="144"/>
      <c r="F42" s="14">
        <v>130</v>
      </c>
      <c r="G42" s="34">
        <v>146.67</v>
      </c>
      <c r="H42" s="14"/>
      <c r="I42" s="14"/>
      <c r="J42" s="14"/>
      <c r="K42" s="145"/>
      <c r="L42" s="146"/>
      <c r="M42" s="14"/>
      <c r="N42" s="14"/>
      <c r="O42" s="35"/>
      <c r="P42" s="53"/>
      <c r="Q42" s="53"/>
      <c r="R42" s="36"/>
      <c r="S42" s="34"/>
      <c r="T42" s="37">
        <v>146</v>
      </c>
    </row>
    <row r="43" spans="1:20" ht="17.25" thickBot="1" thickTop="1">
      <c r="A43" s="20" t="s">
        <v>7</v>
      </c>
      <c r="B43" s="143">
        <f>B42*B39</f>
        <v>645000</v>
      </c>
      <c r="C43" s="144"/>
      <c r="D43" s="143">
        <f>D42*B39</f>
        <v>688000</v>
      </c>
      <c r="E43" s="144"/>
      <c r="F43" s="14">
        <f>F42*B39</f>
        <v>559000</v>
      </c>
      <c r="G43" s="34">
        <f>G42*B39</f>
        <v>630681</v>
      </c>
      <c r="H43" s="14">
        <v>0</v>
      </c>
      <c r="I43" s="14">
        <v>0</v>
      </c>
      <c r="J43" s="14">
        <v>0</v>
      </c>
      <c r="K43" s="145">
        <v>0</v>
      </c>
      <c r="L43" s="146"/>
      <c r="M43" s="14">
        <v>0</v>
      </c>
      <c r="N43" s="14"/>
      <c r="O43" s="31"/>
      <c r="P43" s="53"/>
      <c r="Q43" s="53"/>
      <c r="R43" s="36"/>
      <c r="S43" s="34"/>
      <c r="T43" s="37">
        <f>T42*B39</f>
        <v>627800</v>
      </c>
    </row>
    <row r="44" spans="1:20" ht="15.75" thickTop="1">
      <c r="A44" s="113" t="s">
        <v>36</v>
      </c>
      <c r="B44" s="134" t="s">
        <v>15</v>
      </c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3"/>
      <c r="T44" s="181"/>
    </row>
    <row r="45" spans="1:20" ht="15.75" thickBot="1">
      <c r="A45" s="158"/>
      <c r="B45" s="182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4"/>
      <c r="T45" s="178"/>
    </row>
    <row r="46" spans="1:20" ht="20.25" thickBot="1" thickTop="1">
      <c r="A46" s="20" t="s">
        <v>4</v>
      </c>
      <c r="B46" s="165">
        <v>1635</v>
      </c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7"/>
      <c r="T46" s="37"/>
    </row>
    <row r="47" spans="1:20" ht="15" customHeight="1" thickTop="1">
      <c r="A47" s="113" t="s">
        <v>35</v>
      </c>
      <c r="B47" s="134" t="s">
        <v>16</v>
      </c>
      <c r="C47" s="102"/>
      <c r="D47" s="102"/>
      <c r="E47" s="102"/>
      <c r="F47" s="102"/>
      <c r="G47" s="103"/>
      <c r="H47" s="134" t="s">
        <v>69</v>
      </c>
      <c r="I47" s="102"/>
      <c r="J47" s="102"/>
      <c r="K47" s="102"/>
      <c r="L47" s="103"/>
      <c r="M47" s="185"/>
      <c r="N47" s="175"/>
      <c r="O47" s="175"/>
      <c r="P47" s="175"/>
      <c r="Q47" s="175"/>
      <c r="R47" s="175"/>
      <c r="S47" s="155"/>
      <c r="T47" s="181"/>
    </row>
    <row r="48" spans="1:20" ht="15" customHeight="1" thickBot="1">
      <c r="A48" s="158"/>
      <c r="B48" s="182"/>
      <c r="C48" s="183"/>
      <c r="D48" s="183"/>
      <c r="E48" s="183"/>
      <c r="F48" s="183"/>
      <c r="G48" s="184"/>
      <c r="H48" s="182"/>
      <c r="I48" s="183"/>
      <c r="J48" s="183"/>
      <c r="K48" s="183"/>
      <c r="L48" s="184"/>
      <c r="M48" s="156"/>
      <c r="N48" s="176"/>
      <c r="O48" s="176"/>
      <c r="P48" s="176"/>
      <c r="Q48" s="176"/>
      <c r="R48" s="176"/>
      <c r="S48" s="157"/>
      <c r="T48" s="178"/>
    </row>
    <row r="49" spans="1:20" ht="17.25" thickBot="1" thickTop="1">
      <c r="A49" s="20" t="s">
        <v>10</v>
      </c>
      <c r="B49" s="143">
        <v>290</v>
      </c>
      <c r="C49" s="144"/>
      <c r="D49" s="143">
        <v>330</v>
      </c>
      <c r="E49" s="144"/>
      <c r="F49" s="14">
        <v>280</v>
      </c>
      <c r="G49" s="34">
        <v>300</v>
      </c>
      <c r="H49" s="14">
        <v>290</v>
      </c>
      <c r="I49" s="14">
        <v>0</v>
      </c>
      <c r="J49" s="14">
        <v>290</v>
      </c>
      <c r="K49" s="145">
        <v>290</v>
      </c>
      <c r="L49" s="146"/>
      <c r="M49" s="14"/>
      <c r="N49" s="14"/>
      <c r="O49" s="38"/>
      <c r="P49" s="53"/>
      <c r="Q49" s="53"/>
      <c r="R49" s="36"/>
      <c r="S49" s="14"/>
      <c r="T49" s="37">
        <v>300</v>
      </c>
    </row>
    <row r="50" spans="1:20" ht="17.25" thickBot="1" thickTop="1">
      <c r="A50" s="20" t="s">
        <v>7</v>
      </c>
      <c r="B50" s="143">
        <f>B49*B46</f>
        <v>474150</v>
      </c>
      <c r="C50" s="144"/>
      <c r="D50" s="143">
        <f>D49*B46</f>
        <v>539550</v>
      </c>
      <c r="E50" s="144"/>
      <c r="F50" s="14">
        <f>F49*B46</f>
        <v>457800</v>
      </c>
      <c r="G50" s="34">
        <f>G49*B46</f>
        <v>490500</v>
      </c>
      <c r="H50" s="14">
        <f>H49*B46</f>
        <v>474150</v>
      </c>
      <c r="I50" s="14">
        <f>I49*B46</f>
        <v>0</v>
      </c>
      <c r="J50" s="14">
        <f>J49*B46</f>
        <v>474150</v>
      </c>
      <c r="K50" s="145">
        <f>K49*B46</f>
        <v>474150</v>
      </c>
      <c r="L50" s="146"/>
      <c r="M50" s="14"/>
      <c r="N50" s="14"/>
      <c r="O50" s="38"/>
      <c r="P50" s="53"/>
      <c r="Q50" s="53"/>
      <c r="R50" s="36"/>
      <c r="S50" s="14"/>
      <c r="T50" s="37">
        <f>T49*B46</f>
        <v>490500</v>
      </c>
    </row>
    <row r="51" spans="1:20" ht="15.75" thickTop="1">
      <c r="A51" s="113" t="s">
        <v>36</v>
      </c>
      <c r="B51" s="134" t="s">
        <v>17</v>
      </c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3"/>
      <c r="T51" s="181"/>
    </row>
    <row r="52" spans="1:20" ht="15.75" thickBot="1">
      <c r="A52" s="158"/>
      <c r="B52" s="182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4"/>
      <c r="T52" s="178"/>
    </row>
    <row r="53" spans="1:20" ht="20.25" thickBot="1" thickTop="1">
      <c r="A53" s="20" t="s">
        <v>4</v>
      </c>
      <c r="B53" s="165">
        <v>2064</v>
      </c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7"/>
      <c r="T53" s="37"/>
    </row>
    <row r="54" spans="1:20" ht="15" customHeight="1" thickTop="1">
      <c r="A54" s="113" t="s">
        <v>35</v>
      </c>
      <c r="B54" s="134" t="s">
        <v>8</v>
      </c>
      <c r="C54" s="102"/>
      <c r="D54" s="102"/>
      <c r="E54" s="102"/>
      <c r="F54" s="102"/>
      <c r="G54" s="103"/>
      <c r="H54" s="134" t="s">
        <v>69</v>
      </c>
      <c r="I54" s="102"/>
      <c r="J54" s="102"/>
      <c r="K54" s="102"/>
      <c r="L54" s="103"/>
      <c r="M54" s="185"/>
      <c r="N54" s="175"/>
      <c r="O54" s="175"/>
      <c r="P54" s="175"/>
      <c r="Q54" s="175"/>
      <c r="R54" s="175"/>
      <c r="S54" s="155"/>
      <c r="T54" s="181"/>
    </row>
    <row r="55" spans="1:20" ht="15" customHeight="1" thickBot="1">
      <c r="A55" s="158"/>
      <c r="B55" s="182"/>
      <c r="C55" s="183"/>
      <c r="D55" s="183"/>
      <c r="E55" s="183"/>
      <c r="F55" s="183"/>
      <c r="G55" s="184"/>
      <c r="H55" s="182"/>
      <c r="I55" s="183"/>
      <c r="J55" s="183"/>
      <c r="K55" s="183"/>
      <c r="L55" s="184"/>
      <c r="M55" s="156"/>
      <c r="N55" s="176"/>
      <c r="O55" s="176"/>
      <c r="P55" s="176"/>
      <c r="Q55" s="176"/>
      <c r="R55" s="176"/>
      <c r="S55" s="157"/>
      <c r="T55" s="178"/>
    </row>
    <row r="56" spans="1:20" ht="17.25" thickBot="1" thickTop="1">
      <c r="A56" s="20" t="s">
        <v>10</v>
      </c>
      <c r="B56" s="143">
        <v>290</v>
      </c>
      <c r="C56" s="144"/>
      <c r="D56" s="143">
        <v>320</v>
      </c>
      <c r="E56" s="144"/>
      <c r="F56" s="14">
        <v>270</v>
      </c>
      <c r="G56" s="34">
        <v>293.33</v>
      </c>
      <c r="H56" s="14"/>
      <c r="I56" s="14">
        <v>0</v>
      </c>
      <c r="J56" s="14"/>
      <c r="K56" s="145">
        <v>0</v>
      </c>
      <c r="L56" s="146"/>
      <c r="M56" s="14"/>
      <c r="N56" s="14"/>
      <c r="O56" s="38"/>
      <c r="P56" s="53"/>
      <c r="Q56" s="53"/>
      <c r="R56" s="36"/>
      <c r="S56" s="34"/>
      <c r="T56" s="37">
        <v>293</v>
      </c>
    </row>
    <row r="57" spans="1:20" ht="17.25" thickBot="1" thickTop="1">
      <c r="A57" s="20" t="s">
        <v>7</v>
      </c>
      <c r="B57" s="143">
        <f>B56*B53</f>
        <v>598560</v>
      </c>
      <c r="C57" s="144"/>
      <c r="D57" s="143">
        <f>D56*B53</f>
        <v>660480</v>
      </c>
      <c r="E57" s="144"/>
      <c r="F57" s="14">
        <f>F56*B53</f>
        <v>557280</v>
      </c>
      <c r="G57" s="34">
        <f>G56*B53</f>
        <v>605433.12</v>
      </c>
      <c r="H57" s="14">
        <f>H56*B53</f>
        <v>0</v>
      </c>
      <c r="I57" s="14">
        <f>I56*B53</f>
        <v>0</v>
      </c>
      <c r="J57" s="14">
        <f>J56*B53</f>
        <v>0</v>
      </c>
      <c r="K57" s="145">
        <f>K56*B53</f>
        <v>0</v>
      </c>
      <c r="L57" s="146"/>
      <c r="M57" s="14"/>
      <c r="N57" s="14"/>
      <c r="O57" s="38"/>
      <c r="P57" s="53"/>
      <c r="Q57" s="53"/>
      <c r="R57" s="36"/>
      <c r="S57" s="14"/>
      <c r="T57" s="37">
        <f>T56*B53</f>
        <v>604752</v>
      </c>
    </row>
    <row r="58" spans="1:20" ht="17.25" thickBot="1" thickTop="1">
      <c r="A58" s="20" t="s">
        <v>18</v>
      </c>
      <c r="B58" s="152"/>
      <c r="C58" s="153"/>
      <c r="D58" s="152"/>
      <c r="E58" s="153"/>
      <c r="F58" s="56"/>
      <c r="G58" s="56"/>
      <c r="H58" s="56"/>
      <c r="I58" s="56"/>
      <c r="J58" s="56"/>
      <c r="K58" s="152"/>
      <c r="L58" s="153"/>
      <c r="M58" s="56"/>
      <c r="N58" s="56"/>
      <c r="O58" s="60"/>
      <c r="P58" s="58"/>
      <c r="Q58" s="58"/>
      <c r="R58" s="57"/>
      <c r="S58" s="56"/>
      <c r="T58" s="61"/>
    </row>
    <row r="59" spans="1:20" ht="42" customHeight="1" thickBot="1" thickTop="1">
      <c r="A59" s="20" t="s">
        <v>19</v>
      </c>
      <c r="B59" s="143"/>
      <c r="C59" s="144"/>
      <c r="D59" s="179"/>
      <c r="E59" s="180"/>
      <c r="F59" s="14"/>
      <c r="G59" s="14"/>
      <c r="H59" s="44"/>
      <c r="I59" s="44"/>
      <c r="J59" s="14"/>
      <c r="K59" s="179"/>
      <c r="L59" s="180"/>
      <c r="M59" s="44"/>
      <c r="N59" s="44"/>
      <c r="O59" s="38"/>
      <c r="P59" s="53"/>
      <c r="Q59" s="53"/>
      <c r="R59" s="36"/>
      <c r="S59" s="44"/>
      <c r="T59" s="23"/>
    </row>
    <row r="60" spans="1:20" ht="15.75" thickTop="1">
      <c r="A60" s="113" t="s">
        <v>37</v>
      </c>
      <c r="B60" s="154">
        <f>B57+B50+B43+B36+B29+B21+B14</f>
        <v>7541135</v>
      </c>
      <c r="C60" s="155"/>
      <c r="D60" s="154">
        <f>D57+D50+D43+D36+D29+D21+E14</f>
        <v>8004330</v>
      </c>
      <c r="E60" s="155"/>
      <c r="F60" s="141">
        <f>F57+F50+F43+F36+F29+F21+F14</f>
        <v>6674580</v>
      </c>
      <c r="G60" s="141">
        <f>G57+G50+G43+G36+G29+G21+G14</f>
        <v>7540003.220000001</v>
      </c>
      <c r="H60" s="141">
        <f>H57+H50+H43+H36+H29+H21+H14</f>
        <v>474150</v>
      </c>
      <c r="I60" s="141">
        <f>I57+I50+I43+I36+I29+I21+I14</f>
        <v>0</v>
      </c>
      <c r="J60" s="141">
        <f>J57+J50+J43+J36+J29+J21+J14</f>
        <v>474150</v>
      </c>
      <c r="K60" s="154">
        <f>K57+K50+K43+K36+K29+K21+L14</f>
        <v>474150</v>
      </c>
      <c r="L60" s="155"/>
      <c r="M60" s="141">
        <v>0</v>
      </c>
      <c r="N60" s="141">
        <v>0</v>
      </c>
      <c r="O60" s="154">
        <f>O14</f>
        <v>0</v>
      </c>
      <c r="P60" s="175"/>
      <c r="Q60" s="175"/>
      <c r="R60" s="155"/>
      <c r="S60" s="141">
        <v>0</v>
      </c>
      <c r="T60" s="177">
        <f>T57+T50+T43+T36+T29+T21+T14</f>
        <v>7533607</v>
      </c>
    </row>
    <row r="61" spans="1:20" ht="15.75" thickBot="1">
      <c r="A61" s="158"/>
      <c r="B61" s="156"/>
      <c r="C61" s="157"/>
      <c r="D61" s="156"/>
      <c r="E61" s="157"/>
      <c r="F61" s="142"/>
      <c r="G61" s="142"/>
      <c r="H61" s="142"/>
      <c r="I61" s="142"/>
      <c r="J61" s="142"/>
      <c r="K61" s="156"/>
      <c r="L61" s="157"/>
      <c r="M61" s="142"/>
      <c r="N61" s="142"/>
      <c r="O61" s="156"/>
      <c r="P61" s="176"/>
      <c r="Q61" s="176"/>
      <c r="R61" s="157"/>
      <c r="S61" s="142"/>
      <c r="T61" s="178"/>
    </row>
    <row r="62" spans="1:20" ht="30.75" customHeight="1" thickTop="1">
      <c r="A62" s="113" t="s">
        <v>20</v>
      </c>
      <c r="B62" s="159">
        <v>40578</v>
      </c>
      <c r="C62" s="160"/>
      <c r="D62" s="159">
        <v>40578</v>
      </c>
      <c r="E62" s="160"/>
      <c r="F62" s="107">
        <v>40578</v>
      </c>
      <c r="G62" s="129"/>
      <c r="H62" s="107">
        <v>40578</v>
      </c>
      <c r="I62" s="107">
        <v>40578</v>
      </c>
      <c r="J62" s="107">
        <v>40578</v>
      </c>
      <c r="K62" s="48"/>
      <c r="L62" s="126"/>
      <c r="M62" s="107"/>
      <c r="N62" s="107"/>
      <c r="O62" s="159"/>
      <c r="P62" s="172"/>
      <c r="Q62" s="172"/>
      <c r="R62" s="126"/>
      <c r="S62" s="129"/>
      <c r="T62" s="94"/>
    </row>
    <row r="63" spans="1:20" ht="15.75" thickBot="1">
      <c r="A63" s="114"/>
      <c r="B63" s="161"/>
      <c r="C63" s="162"/>
      <c r="D63" s="161"/>
      <c r="E63" s="162"/>
      <c r="F63" s="108"/>
      <c r="G63" s="130"/>
      <c r="H63" s="130"/>
      <c r="I63" s="130"/>
      <c r="J63" s="130"/>
      <c r="K63" s="49"/>
      <c r="L63" s="118"/>
      <c r="M63" s="130"/>
      <c r="N63" s="130"/>
      <c r="O63" s="173"/>
      <c r="P63" s="174"/>
      <c r="Q63" s="174"/>
      <c r="R63" s="118"/>
      <c r="S63" s="130"/>
      <c r="T63" s="170"/>
    </row>
    <row r="64" spans="1:20" ht="15" customHeight="1" thickTop="1">
      <c r="A64" s="113" t="s">
        <v>21</v>
      </c>
      <c r="B64" s="125" t="s">
        <v>73</v>
      </c>
      <c r="C64" s="126"/>
      <c r="D64" s="125" t="s">
        <v>73</v>
      </c>
      <c r="E64" s="126"/>
      <c r="F64" s="129" t="s">
        <v>73</v>
      </c>
      <c r="G64" s="129"/>
      <c r="H64" s="129" t="s">
        <v>73</v>
      </c>
      <c r="I64" s="129" t="s">
        <v>73</v>
      </c>
      <c r="J64" s="129" t="s">
        <v>73</v>
      </c>
      <c r="K64" s="125"/>
      <c r="L64" s="126"/>
      <c r="M64" s="129"/>
      <c r="N64" s="129"/>
      <c r="O64" s="125"/>
      <c r="P64" s="172"/>
      <c r="Q64" s="172"/>
      <c r="R64" s="126"/>
      <c r="S64" s="129"/>
      <c r="T64" s="94"/>
    </row>
    <row r="65" spans="1:20" ht="39.75" customHeight="1" thickBot="1">
      <c r="A65" s="114"/>
      <c r="B65" s="127"/>
      <c r="C65" s="128"/>
      <c r="D65" s="127"/>
      <c r="E65" s="128"/>
      <c r="F65" s="130"/>
      <c r="G65" s="147"/>
      <c r="H65" s="130"/>
      <c r="I65" s="130"/>
      <c r="J65" s="130"/>
      <c r="K65" s="127"/>
      <c r="L65" s="128"/>
      <c r="M65" s="130"/>
      <c r="N65" s="130"/>
      <c r="O65" s="173"/>
      <c r="P65" s="174"/>
      <c r="Q65" s="174"/>
      <c r="R65" s="118"/>
      <c r="S65" s="147"/>
      <c r="T65" s="171"/>
    </row>
    <row r="66" spans="1:20" ht="46.5" customHeight="1" thickTop="1">
      <c r="A66" s="148" t="s">
        <v>22</v>
      </c>
      <c r="B66" s="149"/>
      <c r="C66" s="134" t="s">
        <v>23</v>
      </c>
      <c r="D66" s="102"/>
      <c r="E66" s="102"/>
      <c r="F66" s="102"/>
      <c r="G66" s="103"/>
      <c r="H66" s="134" t="s">
        <v>38</v>
      </c>
      <c r="I66" s="135"/>
      <c r="J66" s="135"/>
      <c r="K66" s="135"/>
      <c r="L66" s="135"/>
      <c r="M66" s="135"/>
      <c r="N66" s="135"/>
      <c r="O66" s="119"/>
      <c r="P66" s="5"/>
      <c r="Q66" s="6"/>
      <c r="R66" s="7"/>
      <c r="S66" s="8"/>
      <c r="T66" s="8"/>
    </row>
    <row r="67" spans="1:20" ht="16.5" thickBot="1">
      <c r="A67" s="150"/>
      <c r="B67" s="151"/>
      <c r="C67" s="104"/>
      <c r="D67" s="105"/>
      <c r="E67" s="105"/>
      <c r="F67" s="105"/>
      <c r="G67" s="106"/>
      <c r="H67" s="120"/>
      <c r="I67" s="121"/>
      <c r="J67" s="121"/>
      <c r="K67" s="121"/>
      <c r="L67" s="121"/>
      <c r="M67" s="121"/>
      <c r="N67" s="121"/>
      <c r="O67" s="122"/>
      <c r="P67" s="9"/>
      <c r="Q67" s="10"/>
      <c r="R67" s="3"/>
      <c r="S67" s="2"/>
      <c r="T67" s="2"/>
    </row>
    <row r="68" spans="1:20" ht="16.5" thickBot="1">
      <c r="A68" s="131" t="s">
        <v>26</v>
      </c>
      <c r="B68" s="109"/>
      <c r="C68" s="115" t="s">
        <v>27</v>
      </c>
      <c r="D68" s="116"/>
      <c r="E68" s="116"/>
      <c r="F68" s="116"/>
      <c r="G68" s="117"/>
      <c r="H68" s="131" t="s">
        <v>28</v>
      </c>
      <c r="I68" s="132"/>
      <c r="J68" s="132"/>
      <c r="K68" s="132"/>
      <c r="L68" s="132"/>
      <c r="M68" s="132"/>
      <c r="N68" s="132"/>
      <c r="O68" s="133"/>
      <c r="P68" s="11"/>
      <c r="Q68" s="12"/>
      <c r="R68" s="168"/>
      <c r="S68" s="169"/>
      <c r="T68" s="169"/>
    </row>
    <row r="69" spans="1:20" ht="16.5" thickBot="1">
      <c r="A69" s="131" t="s">
        <v>29</v>
      </c>
      <c r="B69" s="109"/>
      <c r="C69" s="110" t="s">
        <v>66</v>
      </c>
      <c r="D69" s="111"/>
      <c r="E69" s="111"/>
      <c r="F69" s="111"/>
      <c r="G69" s="112"/>
      <c r="H69" s="131" t="s">
        <v>56</v>
      </c>
      <c r="I69" s="132"/>
      <c r="J69" s="132"/>
      <c r="K69" s="132"/>
      <c r="L69" s="132"/>
      <c r="M69" s="132"/>
      <c r="N69" s="132"/>
      <c r="O69" s="133"/>
      <c r="P69" s="11"/>
      <c r="Q69" s="12"/>
      <c r="R69" s="168"/>
      <c r="S69" s="169"/>
      <c r="T69" s="169"/>
    </row>
    <row r="70" spans="1:20" ht="16.5" customHeight="1" thickBot="1">
      <c r="A70" s="131" t="s">
        <v>30</v>
      </c>
      <c r="B70" s="109"/>
      <c r="C70" s="115" t="s">
        <v>31</v>
      </c>
      <c r="D70" s="116"/>
      <c r="E70" s="116"/>
      <c r="F70" s="116"/>
      <c r="G70" s="117"/>
      <c r="H70" s="131" t="s">
        <v>32</v>
      </c>
      <c r="I70" s="132"/>
      <c r="J70" s="132"/>
      <c r="K70" s="132"/>
      <c r="L70" s="132"/>
      <c r="M70" s="132"/>
      <c r="N70" s="132"/>
      <c r="O70" s="133"/>
      <c r="P70" s="11"/>
      <c r="Q70" s="12"/>
      <c r="R70" s="168"/>
      <c r="S70" s="169"/>
      <c r="T70" s="169"/>
    </row>
    <row r="72" spans="1:6" ht="15">
      <c r="A72" s="124" t="s">
        <v>71</v>
      </c>
      <c r="B72" s="124"/>
      <c r="C72" s="124"/>
      <c r="D72" s="124"/>
      <c r="E72" s="124"/>
      <c r="F72" s="124"/>
    </row>
    <row r="73" spans="1:8" ht="22.5" customHeight="1">
      <c r="A73" s="124" t="s">
        <v>68</v>
      </c>
      <c r="B73" s="124"/>
      <c r="C73" s="124"/>
      <c r="D73" s="124"/>
      <c r="E73" s="124"/>
      <c r="F73" s="124"/>
      <c r="G73" s="124"/>
      <c r="H73" s="124"/>
    </row>
    <row r="74" spans="1:8" ht="39" customHeight="1">
      <c r="A74" s="123" t="s">
        <v>75</v>
      </c>
      <c r="B74" s="124"/>
      <c r="C74" s="124"/>
      <c r="D74" s="124"/>
      <c r="E74" s="124"/>
      <c r="F74" s="124"/>
      <c r="G74" s="124"/>
      <c r="H74" s="124"/>
    </row>
  </sheetData>
  <sheetProtection/>
  <mergeCells count="181">
    <mergeCell ref="B7:C7"/>
    <mergeCell ref="D7:E7"/>
    <mergeCell ref="B14:D14"/>
    <mergeCell ref="B8:S9"/>
    <mergeCell ref="B13:D13"/>
    <mergeCell ref="K4:L7"/>
    <mergeCell ref="T8:T9"/>
    <mergeCell ref="B10:S10"/>
    <mergeCell ref="B11:G12"/>
    <mergeCell ref="H11:L12"/>
    <mergeCell ref="M11:S12"/>
    <mergeCell ref="T11:T12"/>
    <mergeCell ref="B24:T25"/>
    <mergeCell ref="B26:G27"/>
    <mergeCell ref="B15:S16"/>
    <mergeCell ref="T15:T16"/>
    <mergeCell ref="B17:S17"/>
    <mergeCell ref="B18:G19"/>
    <mergeCell ref="H18:L19"/>
    <mergeCell ref="M18:S19"/>
    <mergeCell ref="T18:T19"/>
    <mergeCell ref="K29:L29"/>
    <mergeCell ref="B28:C28"/>
    <mergeCell ref="T26:T27"/>
    <mergeCell ref="B20:C20"/>
    <mergeCell ref="D20:E20"/>
    <mergeCell ref="K20:L20"/>
    <mergeCell ref="B21:C21"/>
    <mergeCell ref="D21:E21"/>
    <mergeCell ref="K21:L21"/>
    <mergeCell ref="B22:T23"/>
    <mergeCell ref="M33:S34"/>
    <mergeCell ref="T33:T34"/>
    <mergeCell ref="H26:L27"/>
    <mergeCell ref="M26:S27"/>
    <mergeCell ref="T30:T31"/>
    <mergeCell ref="B32:S32"/>
    <mergeCell ref="B30:S31"/>
    <mergeCell ref="K28:L28"/>
    <mergeCell ref="B29:C29"/>
    <mergeCell ref="D29:E29"/>
    <mergeCell ref="T37:T38"/>
    <mergeCell ref="B37:S38"/>
    <mergeCell ref="H40:L41"/>
    <mergeCell ref="M40:S41"/>
    <mergeCell ref="T40:T41"/>
    <mergeCell ref="B41:G41"/>
    <mergeCell ref="K42:L42"/>
    <mergeCell ref="B43:C43"/>
    <mergeCell ref="D43:E43"/>
    <mergeCell ref="K43:L43"/>
    <mergeCell ref="B42:C42"/>
    <mergeCell ref="T44:T45"/>
    <mergeCell ref="B46:S46"/>
    <mergeCell ref="B47:G48"/>
    <mergeCell ref="H47:L48"/>
    <mergeCell ref="M47:S48"/>
    <mergeCell ref="T47:T48"/>
    <mergeCell ref="B44:S45"/>
    <mergeCell ref="T51:T52"/>
    <mergeCell ref="B53:S53"/>
    <mergeCell ref="B54:G55"/>
    <mergeCell ref="H54:L55"/>
    <mergeCell ref="M54:S55"/>
    <mergeCell ref="T54:T55"/>
    <mergeCell ref="B51:S52"/>
    <mergeCell ref="K60:L61"/>
    <mergeCell ref="M60:M61"/>
    <mergeCell ref="K57:L57"/>
    <mergeCell ref="B56:C56"/>
    <mergeCell ref="D59:E59"/>
    <mergeCell ref="K59:L59"/>
    <mergeCell ref="K56:L56"/>
    <mergeCell ref="K58:L58"/>
    <mergeCell ref="F60:F61"/>
    <mergeCell ref="G60:G61"/>
    <mergeCell ref="T60:T61"/>
    <mergeCell ref="M62:M63"/>
    <mergeCell ref="N62:N63"/>
    <mergeCell ref="O62:R63"/>
    <mergeCell ref="M64:M65"/>
    <mergeCell ref="N60:N61"/>
    <mergeCell ref="O60:R61"/>
    <mergeCell ref="S60:S61"/>
    <mergeCell ref="N64:N65"/>
    <mergeCell ref="R70:T70"/>
    <mergeCell ref="S62:S63"/>
    <mergeCell ref="T62:T63"/>
    <mergeCell ref="R69:T69"/>
    <mergeCell ref="S64:S65"/>
    <mergeCell ref="T64:T65"/>
    <mergeCell ref="O64:R65"/>
    <mergeCell ref="R68:T68"/>
    <mergeCell ref="H69:O69"/>
    <mergeCell ref="H62:H63"/>
    <mergeCell ref="A22:A23"/>
    <mergeCell ref="A24:A25"/>
    <mergeCell ref="B39:S39"/>
    <mergeCell ref="B40:G40"/>
    <mergeCell ref="D35:E35"/>
    <mergeCell ref="K35:L35"/>
    <mergeCell ref="B33:G34"/>
    <mergeCell ref="H33:L34"/>
    <mergeCell ref="B35:C35"/>
    <mergeCell ref="K36:L36"/>
    <mergeCell ref="A8:A9"/>
    <mergeCell ref="A11:A12"/>
    <mergeCell ref="A15:A16"/>
    <mergeCell ref="A18:A19"/>
    <mergeCell ref="D28:E28"/>
    <mergeCell ref="B36:C36"/>
    <mergeCell ref="D36:E36"/>
    <mergeCell ref="A60:A61"/>
    <mergeCell ref="B60:C61"/>
    <mergeCell ref="D42:E42"/>
    <mergeCell ref="A26:A27"/>
    <mergeCell ref="A40:A41"/>
    <mergeCell ref="A30:A31"/>
    <mergeCell ref="A33:A34"/>
    <mergeCell ref="A37:A38"/>
    <mergeCell ref="D58:E58"/>
    <mergeCell ref="A70:B70"/>
    <mergeCell ref="D60:E61"/>
    <mergeCell ref="A44:A45"/>
    <mergeCell ref="A47:A48"/>
    <mergeCell ref="A51:A52"/>
    <mergeCell ref="A54:A55"/>
    <mergeCell ref="B62:C63"/>
    <mergeCell ref="D49:E49"/>
    <mergeCell ref="D56:E56"/>
    <mergeCell ref="A68:B68"/>
    <mergeCell ref="A66:B67"/>
    <mergeCell ref="I64:I65"/>
    <mergeCell ref="J60:J61"/>
    <mergeCell ref="I60:I61"/>
    <mergeCell ref="D62:E63"/>
    <mergeCell ref="H60:H61"/>
    <mergeCell ref="B59:C59"/>
    <mergeCell ref="K49:L49"/>
    <mergeCell ref="B50:C50"/>
    <mergeCell ref="D50:E50"/>
    <mergeCell ref="K50:L50"/>
    <mergeCell ref="B49:C49"/>
    <mergeCell ref="B57:C57"/>
    <mergeCell ref="D57:E57"/>
    <mergeCell ref="B58:C58"/>
    <mergeCell ref="A1:T1"/>
    <mergeCell ref="A2:H2"/>
    <mergeCell ref="J2:T2"/>
    <mergeCell ref="T4:T7"/>
    <mergeCell ref="A4:A7"/>
    <mergeCell ref="B4:F6"/>
    <mergeCell ref="G4:G7"/>
    <mergeCell ref="H4:J6"/>
    <mergeCell ref="P4:S7"/>
    <mergeCell ref="M4:O6"/>
    <mergeCell ref="F62:F63"/>
    <mergeCell ref="A69:B69"/>
    <mergeCell ref="C69:G69"/>
    <mergeCell ref="A62:A63"/>
    <mergeCell ref="C66:G67"/>
    <mergeCell ref="G62:G63"/>
    <mergeCell ref="C68:G68"/>
    <mergeCell ref="A64:A65"/>
    <mergeCell ref="B64:C65"/>
    <mergeCell ref="G64:G65"/>
    <mergeCell ref="L62:L63"/>
    <mergeCell ref="J64:J65"/>
    <mergeCell ref="I62:I63"/>
    <mergeCell ref="J62:J63"/>
    <mergeCell ref="K64:L65"/>
    <mergeCell ref="A74:H74"/>
    <mergeCell ref="D64:E65"/>
    <mergeCell ref="F64:F65"/>
    <mergeCell ref="H64:H65"/>
    <mergeCell ref="H70:O70"/>
    <mergeCell ref="H66:O67"/>
    <mergeCell ref="H68:O68"/>
    <mergeCell ref="A72:F72"/>
    <mergeCell ref="C70:G70"/>
    <mergeCell ref="A73:H7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8" r:id="rId1"/>
  <rowBreaks count="2" manualBreakCount="2">
    <brk id="31" max="19" man="1"/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37">
      <selection activeCell="O56" sqref="O56"/>
    </sheetView>
  </sheetViews>
  <sheetFormatPr defaultColWidth="9.140625" defaultRowHeight="15"/>
  <cols>
    <col min="1" max="1" width="25.140625" style="18" customWidth="1"/>
    <col min="2" max="2" width="9.57421875" style="0" customWidth="1"/>
    <col min="3" max="3" width="9.140625" style="0" hidden="1" customWidth="1"/>
    <col min="4" max="4" width="9.28125" style="0" hidden="1" customWidth="1"/>
    <col min="5" max="6" width="9.57421875" style="0" customWidth="1"/>
    <col min="7" max="7" width="8.57421875" style="0" customWidth="1"/>
    <col min="8" max="9" width="9.57421875" style="0" customWidth="1"/>
    <col min="10" max="10" width="9.7109375" style="0" customWidth="1"/>
    <col min="11" max="11" width="9.140625" style="0" hidden="1" customWidth="1"/>
    <col min="12" max="12" width="9.7109375" style="0" customWidth="1"/>
    <col min="13" max="13" width="9.8515625" style="0" customWidth="1"/>
    <col min="14" max="14" width="9.00390625" style="0" hidden="1" customWidth="1"/>
    <col min="15" max="15" width="10.57421875" style="0" customWidth="1"/>
    <col min="16" max="16" width="9.57421875" style="0" customWidth="1"/>
    <col min="17" max="17" width="8.8515625" style="0" customWidth="1"/>
    <col min="18" max="18" width="11.00390625" style="0" customWidth="1"/>
  </cols>
  <sheetData>
    <row r="1" spans="1:18" ht="15">
      <c r="A1" s="227" t="s">
        <v>39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</row>
    <row r="2" spans="1:18" ht="15.75" thickBot="1">
      <c r="A2" s="228" t="s">
        <v>53</v>
      </c>
      <c r="B2" s="229"/>
      <c r="C2" s="229"/>
      <c r="D2" s="229"/>
      <c r="E2" s="229"/>
      <c r="F2" s="229"/>
      <c r="G2" s="229"/>
      <c r="L2" s="228" t="s">
        <v>55</v>
      </c>
      <c r="M2" s="228"/>
      <c r="N2" s="228"/>
      <c r="O2" s="228"/>
      <c r="P2" s="228"/>
      <c r="Q2" s="228"/>
      <c r="R2" s="228"/>
    </row>
    <row r="3" spans="1:18" ht="15.75" customHeight="1" thickTop="1">
      <c r="A3" s="113" t="s">
        <v>0</v>
      </c>
      <c r="B3" s="134" t="s">
        <v>1</v>
      </c>
      <c r="C3" s="102"/>
      <c r="D3" s="102"/>
      <c r="E3" s="102"/>
      <c r="F3" s="103"/>
      <c r="G3" s="89" t="s">
        <v>2</v>
      </c>
      <c r="H3" s="134" t="s">
        <v>1</v>
      </c>
      <c r="I3" s="102"/>
      <c r="J3" s="103"/>
      <c r="K3" s="134" t="s">
        <v>2</v>
      </c>
      <c r="L3" s="103"/>
      <c r="M3" s="134" t="s">
        <v>1</v>
      </c>
      <c r="N3" s="102"/>
      <c r="O3" s="102"/>
      <c r="P3" s="103"/>
      <c r="Q3" s="89" t="s">
        <v>2</v>
      </c>
      <c r="R3" s="94" t="s">
        <v>40</v>
      </c>
    </row>
    <row r="4" spans="1:18" ht="15.75" customHeight="1" thickBot="1">
      <c r="A4" s="97"/>
      <c r="B4" s="104"/>
      <c r="C4" s="105"/>
      <c r="D4" s="105"/>
      <c r="E4" s="105"/>
      <c r="F4" s="106"/>
      <c r="G4" s="90"/>
      <c r="H4" s="104"/>
      <c r="I4" s="105"/>
      <c r="J4" s="106"/>
      <c r="K4" s="99"/>
      <c r="L4" s="101"/>
      <c r="M4" s="104"/>
      <c r="N4" s="105"/>
      <c r="O4" s="105"/>
      <c r="P4" s="106"/>
      <c r="Q4" s="270"/>
      <c r="R4" s="268"/>
    </row>
    <row r="5" spans="1:18" ht="16.5" thickBot="1">
      <c r="A5" s="98"/>
      <c r="B5" s="26">
        <v>1</v>
      </c>
      <c r="C5" s="28"/>
      <c r="D5" s="199">
        <v>2</v>
      </c>
      <c r="E5" s="200"/>
      <c r="F5" s="24">
        <v>3</v>
      </c>
      <c r="G5" s="91"/>
      <c r="H5" s="24">
        <v>1</v>
      </c>
      <c r="I5" s="24">
        <v>2</v>
      </c>
      <c r="J5" s="24">
        <v>3</v>
      </c>
      <c r="K5" s="104"/>
      <c r="L5" s="106"/>
      <c r="M5" s="26">
        <v>1</v>
      </c>
      <c r="N5" s="28"/>
      <c r="O5" s="24">
        <v>2</v>
      </c>
      <c r="P5" s="24">
        <v>3</v>
      </c>
      <c r="Q5" s="271"/>
      <c r="R5" s="269"/>
    </row>
    <row r="6" spans="1:18" ht="15">
      <c r="A6" s="163" t="s">
        <v>36</v>
      </c>
      <c r="B6" s="262" t="s">
        <v>41</v>
      </c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4"/>
      <c r="R6" s="258"/>
    </row>
    <row r="7" spans="1:18" ht="15.75" thickBot="1">
      <c r="A7" s="164"/>
      <c r="B7" s="265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7"/>
      <c r="R7" s="259"/>
    </row>
    <row r="8" spans="1:18" ht="17.25" thickBot="1">
      <c r="A8" s="19" t="s">
        <v>42</v>
      </c>
      <c r="B8" s="199">
        <v>395</v>
      </c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00"/>
      <c r="R8" s="40"/>
    </row>
    <row r="9" spans="1:18" ht="15">
      <c r="A9" s="163" t="s">
        <v>35</v>
      </c>
      <c r="B9" s="262" t="s">
        <v>61</v>
      </c>
      <c r="C9" s="263"/>
      <c r="D9" s="263"/>
      <c r="E9" s="263"/>
      <c r="F9" s="263"/>
      <c r="G9" s="264"/>
      <c r="H9" s="262"/>
      <c r="I9" s="263"/>
      <c r="J9" s="263"/>
      <c r="K9" s="263"/>
      <c r="L9" s="264"/>
      <c r="M9" s="262"/>
      <c r="N9" s="263"/>
      <c r="O9" s="263"/>
      <c r="P9" s="263"/>
      <c r="Q9" s="264"/>
      <c r="R9" s="258"/>
    </row>
    <row r="10" spans="1:18" ht="15.75" thickBot="1">
      <c r="A10" s="164"/>
      <c r="B10" s="265" t="s">
        <v>62</v>
      </c>
      <c r="C10" s="266"/>
      <c r="D10" s="266"/>
      <c r="E10" s="266"/>
      <c r="F10" s="266"/>
      <c r="G10" s="267"/>
      <c r="H10" s="265"/>
      <c r="I10" s="266"/>
      <c r="J10" s="266"/>
      <c r="K10" s="266"/>
      <c r="L10" s="267"/>
      <c r="M10" s="265"/>
      <c r="N10" s="266"/>
      <c r="O10" s="266"/>
      <c r="P10" s="266"/>
      <c r="Q10" s="267"/>
      <c r="R10" s="259"/>
    </row>
    <row r="11" spans="1:18" ht="17.25" thickBot="1">
      <c r="A11" s="19" t="s">
        <v>5</v>
      </c>
      <c r="B11" s="26">
        <v>180</v>
      </c>
      <c r="C11" s="27"/>
      <c r="D11" s="28"/>
      <c r="E11" s="24">
        <v>146</v>
      </c>
      <c r="F11" s="24">
        <v>180</v>
      </c>
      <c r="G11" s="29">
        <v>168.67</v>
      </c>
      <c r="H11" s="24"/>
      <c r="I11" s="24"/>
      <c r="J11" s="41"/>
      <c r="K11" s="28"/>
      <c r="L11" s="29"/>
      <c r="M11" s="24"/>
      <c r="N11" s="199"/>
      <c r="O11" s="200"/>
      <c r="P11" s="24"/>
      <c r="Q11" s="29"/>
      <c r="R11" s="40">
        <v>168</v>
      </c>
    </row>
    <row r="12" spans="1:18" ht="17.25" thickBot="1">
      <c r="A12" s="20" t="s">
        <v>7</v>
      </c>
      <c r="B12" s="31">
        <f>B11*B8</f>
        <v>71100</v>
      </c>
      <c r="C12" s="32"/>
      <c r="D12" s="33"/>
      <c r="E12" s="14">
        <f>E11*B8</f>
        <v>57670</v>
      </c>
      <c r="F12" s="14">
        <f>F11*B8</f>
        <v>71100</v>
      </c>
      <c r="G12" s="34">
        <f>G11*B8</f>
        <v>66624.65</v>
      </c>
      <c r="H12" s="14">
        <f>H11*B8</f>
        <v>0</v>
      </c>
      <c r="I12" s="14">
        <f>I11*B8</f>
        <v>0</v>
      </c>
      <c r="J12" s="42">
        <v>0</v>
      </c>
      <c r="K12" s="33"/>
      <c r="L12" s="34">
        <f>L11*B8</f>
        <v>0</v>
      </c>
      <c r="M12" s="14"/>
      <c r="N12" s="203"/>
      <c r="O12" s="204"/>
      <c r="P12" s="14"/>
      <c r="Q12" s="34"/>
      <c r="R12" s="43">
        <f>R11*B8</f>
        <v>66360</v>
      </c>
    </row>
    <row r="13" spans="1:18" ht="15.75" thickTop="1">
      <c r="A13" s="113" t="s">
        <v>36</v>
      </c>
      <c r="B13" s="125" t="s">
        <v>43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26"/>
      <c r="R13" s="254"/>
    </row>
    <row r="14" spans="1:18" ht="15.75" thickBot="1">
      <c r="A14" s="164"/>
      <c r="B14" s="265"/>
      <c r="C14" s="266"/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7"/>
      <c r="R14" s="259"/>
    </row>
    <row r="15" spans="1:18" ht="17.25" thickBot="1">
      <c r="A15" s="19" t="s">
        <v>42</v>
      </c>
      <c r="B15" s="199">
        <v>11885</v>
      </c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00"/>
      <c r="R15" s="40"/>
    </row>
    <row r="16" spans="1:18" ht="14.25" customHeight="1" thickTop="1">
      <c r="A16" s="163" t="s">
        <v>35</v>
      </c>
      <c r="B16" s="187" t="s">
        <v>44</v>
      </c>
      <c r="C16" s="188"/>
      <c r="D16" s="188"/>
      <c r="E16" s="188"/>
      <c r="F16" s="188"/>
      <c r="G16" s="220"/>
      <c r="H16" s="187"/>
      <c r="I16" s="188"/>
      <c r="J16" s="188"/>
      <c r="K16" s="188"/>
      <c r="L16" s="220"/>
      <c r="M16" s="134"/>
      <c r="N16" s="102"/>
      <c r="O16" s="102"/>
      <c r="P16" s="102"/>
      <c r="Q16" s="103"/>
      <c r="R16" s="258"/>
    </row>
    <row r="17" spans="1:18" ht="15" customHeight="1" thickBot="1">
      <c r="A17" s="164"/>
      <c r="B17" s="104"/>
      <c r="C17" s="105"/>
      <c r="D17" s="105"/>
      <c r="E17" s="105"/>
      <c r="F17" s="105"/>
      <c r="G17" s="106"/>
      <c r="H17" s="104"/>
      <c r="I17" s="105"/>
      <c r="J17" s="105"/>
      <c r="K17" s="105"/>
      <c r="L17" s="106"/>
      <c r="M17" s="182"/>
      <c r="N17" s="183"/>
      <c r="O17" s="183"/>
      <c r="P17" s="183"/>
      <c r="Q17" s="184"/>
      <c r="R17" s="259"/>
    </row>
    <row r="18" spans="1:18" ht="17.25" thickBot="1">
      <c r="A18" s="19" t="s">
        <v>10</v>
      </c>
      <c r="B18" s="26">
        <v>38</v>
      </c>
      <c r="C18" s="28"/>
      <c r="D18" s="199">
        <v>40</v>
      </c>
      <c r="E18" s="200"/>
      <c r="F18" s="24">
        <v>40</v>
      </c>
      <c r="G18" s="29">
        <v>39.33</v>
      </c>
      <c r="H18" s="24"/>
      <c r="I18" s="24"/>
      <c r="J18" s="24"/>
      <c r="K18" s="260"/>
      <c r="L18" s="261"/>
      <c r="M18" s="24"/>
      <c r="N18" s="199"/>
      <c r="O18" s="200"/>
      <c r="P18" s="24"/>
      <c r="Q18" s="29"/>
      <c r="R18" s="40">
        <v>39</v>
      </c>
    </row>
    <row r="19" spans="1:18" ht="17.25" thickBot="1">
      <c r="A19" s="20" t="s">
        <v>7</v>
      </c>
      <c r="B19" s="31">
        <f>B18*B15</f>
        <v>451630</v>
      </c>
      <c r="C19" s="33"/>
      <c r="D19" s="203">
        <f>D18*B15</f>
        <v>475400</v>
      </c>
      <c r="E19" s="204"/>
      <c r="F19" s="14">
        <f>F18*B15</f>
        <v>475400</v>
      </c>
      <c r="G19" s="34">
        <f>G18*B15</f>
        <v>467437.05</v>
      </c>
      <c r="H19" s="14"/>
      <c r="I19" s="14"/>
      <c r="J19" s="14"/>
      <c r="K19" s="205"/>
      <c r="L19" s="206"/>
      <c r="M19" s="14"/>
      <c r="N19" s="203"/>
      <c r="O19" s="204"/>
      <c r="P19" s="14"/>
      <c r="Q19" s="14"/>
      <c r="R19" s="43">
        <f>R18*B15</f>
        <v>463515</v>
      </c>
    </row>
    <row r="20" spans="1:18" ht="15.75" thickTop="1">
      <c r="A20" s="113" t="s">
        <v>36</v>
      </c>
      <c r="B20" s="125" t="s">
        <v>45</v>
      </c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26"/>
      <c r="R20" s="94"/>
    </row>
    <row r="21" spans="1:18" ht="15.75" thickBot="1">
      <c r="A21" s="158"/>
      <c r="B21" s="127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28"/>
      <c r="R21" s="171"/>
    </row>
    <row r="22" spans="1:18" ht="18" thickBot="1" thickTop="1">
      <c r="A22" s="20" t="s">
        <v>42</v>
      </c>
      <c r="B22" s="179">
        <v>4820</v>
      </c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180"/>
      <c r="R22" s="43"/>
    </row>
    <row r="23" spans="1:18" ht="16.5" thickTop="1">
      <c r="A23" s="113" t="s">
        <v>35</v>
      </c>
      <c r="B23" s="134" t="s">
        <v>70</v>
      </c>
      <c r="C23" s="102"/>
      <c r="D23" s="102"/>
      <c r="E23" s="102"/>
      <c r="F23" s="102"/>
      <c r="G23" s="103"/>
      <c r="H23" s="134"/>
      <c r="I23" s="102"/>
      <c r="J23" s="102"/>
      <c r="K23" s="102"/>
      <c r="L23" s="103"/>
      <c r="M23" s="134"/>
      <c r="N23" s="102"/>
      <c r="O23" s="102"/>
      <c r="P23" s="102"/>
      <c r="Q23" s="103"/>
      <c r="R23" s="254"/>
    </row>
    <row r="24" spans="1:18" ht="16.5" thickBot="1">
      <c r="A24" s="158"/>
      <c r="B24" s="182"/>
      <c r="C24" s="183"/>
      <c r="D24" s="183"/>
      <c r="E24" s="183"/>
      <c r="F24" s="183"/>
      <c r="G24" s="184"/>
      <c r="H24" s="182"/>
      <c r="I24" s="183"/>
      <c r="J24" s="183"/>
      <c r="K24" s="183"/>
      <c r="L24" s="184"/>
      <c r="M24" s="182"/>
      <c r="N24" s="183"/>
      <c r="O24" s="183"/>
      <c r="P24" s="183"/>
      <c r="Q24" s="184"/>
      <c r="R24" s="255"/>
    </row>
    <row r="25" spans="1:18" ht="18" thickBot="1" thickTop="1">
      <c r="A25" s="20" t="s">
        <v>10</v>
      </c>
      <c r="B25" s="14">
        <v>45</v>
      </c>
      <c r="C25" s="143">
        <v>32</v>
      </c>
      <c r="D25" s="144"/>
      <c r="E25" s="14">
        <v>38</v>
      </c>
      <c r="F25" s="56">
        <v>46</v>
      </c>
      <c r="G25" s="34">
        <v>43</v>
      </c>
      <c r="H25" s="14">
        <v>0</v>
      </c>
      <c r="I25" s="14"/>
      <c r="J25" s="14"/>
      <c r="K25" s="145"/>
      <c r="L25" s="146"/>
      <c r="M25" s="14"/>
      <c r="N25" s="143"/>
      <c r="O25" s="144"/>
      <c r="P25" s="14"/>
      <c r="Q25" s="34"/>
      <c r="R25" s="43">
        <v>43</v>
      </c>
    </row>
    <row r="26" spans="1:18" ht="18" thickBot="1" thickTop="1">
      <c r="A26" s="20" t="s">
        <v>7</v>
      </c>
      <c r="B26" s="38">
        <f>B25*B22</f>
        <v>216900</v>
      </c>
      <c r="C26" s="36"/>
      <c r="D26" s="143">
        <f>E25*B22</f>
        <v>183160</v>
      </c>
      <c r="E26" s="144"/>
      <c r="F26" s="14">
        <f>F25*B22</f>
        <v>221720</v>
      </c>
      <c r="G26" s="34">
        <f>G25*B22</f>
        <v>207260</v>
      </c>
      <c r="H26" s="14">
        <f>H25*B22</f>
        <v>0</v>
      </c>
      <c r="I26" s="14">
        <f>I25*B22</f>
        <v>0</v>
      </c>
      <c r="J26" s="14">
        <f>J25*B22</f>
        <v>0</v>
      </c>
      <c r="K26" s="145">
        <f>K25*B22</f>
        <v>0</v>
      </c>
      <c r="L26" s="146"/>
      <c r="M26" s="14"/>
      <c r="N26" s="143"/>
      <c r="O26" s="144"/>
      <c r="P26" s="14"/>
      <c r="Q26" s="34"/>
      <c r="R26" s="43">
        <f>R25*B22</f>
        <v>207260</v>
      </c>
    </row>
    <row r="27" spans="1:18" ht="15.75" thickTop="1">
      <c r="A27" s="113" t="s">
        <v>36</v>
      </c>
      <c r="B27" s="134" t="s">
        <v>46</v>
      </c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3"/>
      <c r="R27" s="254"/>
    </row>
    <row r="28" spans="1:18" ht="15.75" thickBot="1">
      <c r="A28" s="158"/>
      <c r="B28" s="182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4"/>
      <c r="R28" s="255"/>
    </row>
    <row r="29" spans="1:18" ht="18" thickBot="1" thickTop="1">
      <c r="A29" s="20" t="s">
        <v>42</v>
      </c>
      <c r="B29" s="179">
        <v>1400</v>
      </c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7"/>
      <c r="Q29" s="180"/>
      <c r="R29" s="43"/>
    </row>
    <row r="30" spans="1:18" ht="15" customHeight="1" thickTop="1">
      <c r="A30" s="113" t="s">
        <v>35</v>
      </c>
      <c r="B30" s="134" t="s">
        <v>65</v>
      </c>
      <c r="C30" s="102"/>
      <c r="D30" s="102"/>
      <c r="E30" s="102"/>
      <c r="F30" s="102"/>
      <c r="G30" s="103"/>
      <c r="H30" s="125" t="s">
        <v>63</v>
      </c>
      <c r="I30" s="172"/>
      <c r="J30" s="172"/>
      <c r="K30" s="172"/>
      <c r="L30" s="126"/>
      <c r="M30" s="125"/>
      <c r="N30" s="172"/>
      <c r="O30" s="172"/>
      <c r="P30" s="172"/>
      <c r="Q30" s="126"/>
      <c r="R30" s="254"/>
    </row>
    <row r="31" spans="1:18" ht="15" customHeight="1" thickBot="1">
      <c r="A31" s="158"/>
      <c r="B31" s="182"/>
      <c r="C31" s="183"/>
      <c r="D31" s="183"/>
      <c r="E31" s="183"/>
      <c r="F31" s="183"/>
      <c r="G31" s="184"/>
      <c r="H31" s="127"/>
      <c r="I31" s="186"/>
      <c r="J31" s="186"/>
      <c r="K31" s="186"/>
      <c r="L31" s="128"/>
      <c r="M31" s="127"/>
      <c r="N31" s="186"/>
      <c r="O31" s="186"/>
      <c r="P31" s="186"/>
      <c r="Q31" s="128"/>
      <c r="R31" s="255"/>
    </row>
    <row r="32" spans="1:18" ht="18" thickBot="1" thickTop="1">
      <c r="A32" s="20" t="s">
        <v>10</v>
      </c>
      <c r="B32" s="38">
        <v>280</v>
      </c>
      <c r="C32" s="36"/>
      <c r="D32" s="143">
        <v>342</v>
      </c>
      <c r="E32" s="144"/>
      <c r="F32" s="14">
        <v>0</v>
      </c>
      <c r="G32" s="34">
        <v>311</v>
      </c>
      <c r="H32" s="14">
        <v>0</v>
      </c>
      <c r="I32" s="14">
        <v>306</v>
      </c>
      <c r="J32" s="14">
        <v>320</v>
      </c>
      <c r="K32" s="145">
        <v>313</v>
      </c>
      <c r="L32" s="146"/>
      <c r="M32" s="14"/>
      <c r="N32" s="143"/>
      <c r="O32" s="144"/>
      <c r="P32" s="14"/>
      <c r="Q32" s="34"/>
      <c r="R32" s="43">
        <v>313</v>
      </c>
    </row>
    <row r="33" spans="1:18" ht="18" thickBot="1" thickTop="1">
      <c r="A33" s="20" t="s">
        <v>7</v>
      </c>
      <c r="B33" s="38">
        <f>B32*B29</f>
        <v>392000</v>
      </c>
      <c r="C33" s="36"/>
      <c r="D33" s="143">
        <f>D32*B29</f>
        <v>478800</v>
      </c>
      <c r="E33" s="144"/>
      <c r="F33" s="14">
        <f>F32*B29</f>
        <v>0</v>
      </c>
      <c r="G33" s="34">
        <f>G32*B29</f>
        <v>435400</v>
      </c>
      <c r="H33" s="14">
        <f>H32*B29</f>
        <v>0</v>
      </c>
      <c r="I33" s="14">
        <f>I32*B29</f>
        <v>428400</v>
      </c>
      <c r="J33" s="14">
        <f>J32*B29</f>
        <v>448000</v>
      </c>
      <c r="K33" s="145">
        <f>K32*B29</f>
        <v>438200</v>
      </c>
      <c r="L33" s="146"/>
      <c r="M33" s="14"/>
      <c r="N33" s="143"/>
      <c r="O33" s="144"/>
      <c r="P33" s="14"/>
      <c r="Q33" s="34"/>
      <c r="R33" s="43">
        <f>R32*B29</f>
        <v>438200</v>
      </c>
    </row>
    <row r="34" spans="1:18" ht="15.75" thickTop="1">
      <c r="A34" s="113" t="s">
        <v>36</v>
      </c>
      <c r="B34" s="134" t="s">
        <v>47</v>
      </c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3"/>
      <c r="R34" s="254"/>
    </row>
    <row r="35" spans="1:18" ht="15.75" thickBot="1">
      <c r="A35" s="158"/>
      <c r="B35" s="182"/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4"/>
      <c r="R35" s="255"/>
    </row>
    <row r="36" spans="1:18" ht="18" thickBot="1" thickTop="1">
      <c r="A36" s="20" t="s">
        <v>42</v>
      </c>
      <c r="B36" s="152">
        <v>4740</v>
      </c>
      <c r="C36" s="256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256"/>
      <c r="P36" s="256"/>
      <c r="Q36" s="153"/>
      <c r="R36" s="43"/>
    </row>
    <row r="37" spans="1:18" ht="15.75" thickTop="1">
      <c r="A37" s="113" t="s">
        <v>35</v>
      </c>
      <c r="B37" s="134" t="s">
        <v>48</v>
      </c>
      <c r="C37" s="102"/>
      <c r="D37" s="102"/>
      <c r="E37" s="102"/>
      <c r="F37" s="102"/>
      <c r="G37" s="103"/>
      <c r="H37" s="125"/>
      <c r="I37" s="172"/>
      <c r="J37" s="172"/>
      <c r="K37" s="172"/>
      <c r="L37" s="126"/>
      <c r="M37" s="125"/>
      <c r="N37" s="172"/>
      <c r="O37" s="172"/>
      <c r="P37" s="172"/>
      <c r="Q37" s="126"/>
      <c r="R37" s="94"/>
    </row>
    <row r="38" spans="1:18" ht="15.75" thickBot="1">
      <c r="A38" s="158"/>
      <c r="B38" s="182"/>
      <c r="C38" s="183"/>
      <c r="D38" s="183"/>
      <c r="E38" s="183"/>
      <c r="F38" s="183"/>
      <c r="G38" s="184"/>
      <c r="H38" s="127"/>
      <c r="I38" s="186"/>
      <c r="J38" s="186"/>
      <c r="K38" s="186"/>
      <c r="L38" s="128"/>
      <c r="M38" s="127"/>
      <c r="N38" s="186"/>
      <c r="O38" s="186"/>
      <c r="P38" s="186"/>
      <c r="Q38" s="128"/>
      <c r="R38" s="171"/>
    </row>
    <row r="39" spans="1:18" ht="17.25" thickBot="1" thickTop="1">
      <c r="A39" s="20" t="s">
        <v>10</v>
      </c>
      <c r="B39" s="38">
        <v>140</v>
      </c>
      <c r="C39" s="36"/>
      <c r="D39" s="143">
        <v>123</v>
      </c>
      <c r="E39" s="144"/>
      <c r="F39" s="14">
        <v>160</v>
      </c>
      <c r="G39" s="34">
        <v>141</v>
      </c>
      <c r="H39" s="14"/>
      <c r="I39" s="14"/>
      <c r="J39" s="14"/>
      <c r="K39" s="145"/>
      <c r="L39" s="146"/>
      <c r="M39" s="38"/>
      <c r="N39" s="36"/>
      <c r="O39" s="14"/>
      <c r="P39" s="14"/>
      <c r="Q39" s="34"/>
      <c r="R39" s="37">
        <v>141</v>
      </c>
    </row>
    <row r="40" spans="1:18" ht="17.25" thickBot="1" thickTop="1">
      <c r="A40" s="20" t="s">
        <v>7</v>
      </c>
      <c r="B40" s="38">
        <f>B39*B36</f>
        <v>663600</v>
      </c>
      <c r="C40" s="36"/>
      <c r="D40" s="143">
        <f>D39*B36</f>
        <v>583020</v>
      </c>
      <c r="E40" s="144"/>
      <c r="F40" s="14">
        <f>F39*B36</f>
        <v>758400</v>
      </c>
      <c r="G40" s="34">
        <f>G39*B36</f>
        <v>668340</v>
      </c>
      <c r="H40" s="14">
        <f>H39*B36</f>
        <v>0</v>
      </c>
      <c r="I40" s="14">
        <f>I39*B36</f>
        <v>0</v>
      </c>
      <c r="J40" s="14">
        <f>J39*B36</f>
        <v>0</v>
      </c>
      <c r="K40" s="145">
        <f>K39*B36</f>
        <v>0</v>
      </c>
      <c r="L40" s="146"/>
      <c r="M40" s="38"/>
      <c r="N40" s="36"/>
      <c r="O40" s="14"/>
      <c r="P40" s="14">
        <f>P39*B36</f>
        <v>0</v>
      </c>
      <c r="Q40" s="34">
        <f>Q39*B36</f>
        <v>0</v>
      </c>
      <c r="R40" s="37">
        <f>R39*B36</f>
        <v>668340</v>
      </c>
    </row>
    <row r="41" spans="1:18" ht="17.25" thickBot="1" thickTop="1">
      <c r="A41" s="20" t="s">
        <v>18</v>
      </c>
      <c r="B41" s="60"/>
      <c r="C41" s="57"/>
      <c r="D41" s="59"/>
      <c r="E41" s="57"/>
      <c r="F41" s="56"/>
      <c r="G41" s="56"/>
      <c r="H41" s="56"/>
      <c r="I41" s="56"/>
      <c r="J41" s="56"/>
      <c r="K41" s="152"/>
      <c r="L41" s="153"/>
      <c r="M41" s="47"/>
      <c r="N41" s="46"/>
      <c r="O41" s="56"/>
      <c r="P41" s="14"/>
      <c r="Q41" s="56"/>
      <c r="R41" s="23"/>
    </row>
    <row r="42" spans="1:18" ht="17.25" thickBot="1" thickTop="1">
      <c r="A42" s="20" t="s">
        <v>19</v>
      </c>
      <c r="B42" s="38"/>
      <c r="C42" s="36"/>
      <c r="D42" s="45"/>
      <c r="E42" s="46"/>
      <c r="F42" s="14"/>
      <c r="G42" s="14"/>
      <c r="H42" s="44"/>
      <c r="I42" s="44"/>
      <c r="J42" s="14"/>
      <c r="K42" s="179"/>
      <c r="L42" s="180"/>
      <c r="M42" s="47"/>
      <c r="N42" s="46"/>
      <c r="O42" s="44"/>
      <c r="P42" s="14"/>
      <c r="Q42" s="44"/>
      <c r="R42" s="23"/>
    </row>
    <row r="43" spans="1:18" ht="16.5" thickTop="1">
      <c r="A43" s="113" t="s">
        <v>37</v>
      </c>
      <c r="B43" s="236">
        <f>B40+B33+B26+B19+B12</f>
        <v>1795230</v>
      </c>
      <c r="C43" s="22"/>
      <c r="D43" s="48"/>
      <c r="E43" s="155">
        <f>D40+D33+D26+D19</f>
        <v>1720380</v>
      </c>
      <c r="F43" s="236">
        <f>F33+F26+F19</f>
        <v>697120</v>
      </c>
      <c r="G43" s="236">
        <f>G40+G33+G26+G19+G12</f>
        <v>1845061.7</v>
      </c>
      <c r="H43" s="141">
        <f>H40+H33+H26+H19+H12</f>
        <v>0</v>
      </c>
      <c r="I43" s="141">
        <v>0</v>
      </c>
      <c r="J43" s="236">
        <v>0</v>
      </c>
      <c r="K43" s="154">
        <f>K40+K33+K26+K19+L12</f>
        <v>438200</v>
      </c>
      <c r="L43" s="155"/>
      <c r="M43" s="154">
        <v>0</v>
      </c>
      <c r="N43" s="155"/>
      <c r="O43" s="141">
        <f>N12</f>
        <v>0</v>
      </c>
      <c r="P43" s="236">
        <v>0</v>
      </c>
      <c r="Q43" s="141">
        <v>0</v>
      </c>
      <c r="R43" s="181">
        <f>R40+R33+R26+R19+R12</f>
        <v>1843675</v>
      </c>
    </row>
    <row r="44" spans="1:18" ht="16.5" thickBot="1">
      <c r="A44" s="158"/>
      <c r="B44" s="237"/>
      <c r="C44" s="14"/>
      <c r="D44" s="49"/>
      <c r="E44" s="238"/>
      <c r="F44" s="253"/>
      <c r="G44" s="253"/>
      <c r="H44" s="142"/>
      <c r="I44" s="142"/>
      <c r="J44" s="253"/>
      <c r="K44" s="156"/>
      <c r="L44" s="157"/>
      <c r="M44" s="156"/>
      <c r="N44" s="157"/>
      <c r="O44" s="142"/>
      <c r="P44" s="253"/>
      <c r="Q44" s="142"/>
      <c r="R44" s="178"/>
    </row>
    <row r="45" spans="1:18" ht="30.75" customHeight="1" thickTop="1">
      <c r="A45" s="113" t="s">
        <v>20</v>
      </c>
      <c r="B45" s="234">
        <v>40578</v>
      </c>
      <c r="C45" s="22"/>
      <c r="D45" s="231">
        <v>40578</v>
      </c>
      <c r="E45" s="103"/>
      <c r="F45" s="234">
        <v>40578</v>
      </c>
      <c r="G45" s="89"/>
      <c r="H45" s="234">
        <v>40578</v>
      </c>
      <c r="I45" s="234">
        <v>40578</v>
      </c>
      <c r="J45" s="234">
        <v>40578</v>
      </c>
      <c r="K45" s="4"/>
      <c r="L45" s="103"/>
      <c r="M45" s="234"/>
      <c r="N45" s="22"/>
      <c r="O45" s="234"/>
      <c r="P45" s="234"/>
      <c r="Q45" s="89"/>
      <c r="R45" s="94"/>
    </row>
    <row r="46" spans="1:18" ht="16.5" thickBot="1">
      <c r="A46" s="114"/>
      <c r="B46" s="235"/>
      <c r="C46" s="14"/>
      <c r="D46" s="232"/>
      <c r="E46" s="233"/>
      <c r="F46" s="235"/>
      <c r="G46" s="240"/>
      <c r="H46" s="235"/>
      <c r="I46" s="235"/>
      <c r="J46" s="235"/>
      <c r="K46" s="16"/>
      <c r="L46" s="233"/>
      <c r="M46" s="235"/>
      <c r="N46" s="14"/>
      <c r="O46" s="235"/>
      <c r="P46" s="235"/>
      <c r="Q46" s="240"/>
      <c r="R46" s="171"/>
    </row>
    <row r="47" spans="1:18" ht="16.5" customHeight="1" thickTop="1">
      <c r="A47" s="113" t="s">
        <v>21</v>
      </c>
      <c r="B47" s="89" t="s">
        <v>73</v>
      </c>
      <c r="C47" s="22"/>
      <c r="D47" s="134" t="s">
        <v>73</v>
      </c>
      <c r="E47" s="103"/>
      <c r="F47" s="89" t="s">
        <v>73</v>
      </c>
      <c r="G47" s="89"/>
      <c r="H47" s="89" t="s">
        <v>73</v>
      </c>
      <c r="I47" s="89" t="s">
        <v>73</v>
      </c>
      <c r="J47" s="89" t="s">
        <v>73</v>
      </c>
      <c r="K47" s="4"/>
      <c r="L47" s="103"/>
      <c r="M47" s="89"/>
      <c r="N47" s="22"/>
      <c r="O47" s="89"/>
      <c r="P47" s="89"/>
      <c r="Q47" s="89"/>
      <c r="R47" s="94"/>
    </row>
    <row r="48" spans="1:18" ht="15.75">
      <c r="A48" s="97"/>
      <c r="B48" s="250"/>
      <c r="C48" s="15"/>
      <c r="D48" s="251"/>
      <c r="E48" s="252"/>
      <c r="F48" s="250"/>
      <c r="G48" s="90"/>
      <c r="H48" s="250"/>
      <c r="I48" s="250"/>
      <c r="J48" s="250"/>
      <c r="K48" s="39"/>
      <c r="L48" s="137"/>
      <c r="M48" s="250"/>
      <c r="N48" s="15"/>
      <c r="O48" s="250"/>
      <c r="P48" s="250"/>
      <c r="Q48" s="90"/>
      <c r="R48" s="247"/>
    </row>
    <row r="49" spans="1:18" ht="16.5" thickBot="1">
      <c r="A49" s="114"/>
      <c r="B49" s="235"/>
      <c r="C49" s="54"/>
      <c r="D49" s="232"/>
      <c r="E49" s="233"/>
      <c r="F49" s="235"/>
      <c r="G49" s="240"/>
      <c r="H49" s="235"/>
      <c r="I49" s="235"/>
      <c r="J49" s="235"/>
      <c r="K49" s="16"/>
      <c r="L49" s="233"/>
      <c r="M49" s="235"/>
      <c r="N49" s="54"/>
      <c r="O49" s="235"/>
      <c r="P49" s="235"/>
      <c r="Q49" s="240"/>
      <c r="R49" s="171"/>
    </row>
    <row r="50" spans="1:18" ht="14.25" customHeight="1" thickTop="1">
      <c r="A50" s="148" t="s">
        <v>22</v>
      </c>
      <c r="B50" s="149"/>
      <c r="C50" s="134" t="s">
        <v>23</v>
      </c>
      <c r="D50" s="102"/>
      <c r="E50" s="102"/>
      <c r="F50" s="102"/>
      <c r="G50" s="103"/>
      <c r="H50" s="241" t="s">
        <v>24</v>
      </c>
      <c r="I50" s="242"/>
      <c r="J50" s="242"/>
      <c r="K50" s="242"/>
      <c r="L50" s="242"/>
      <c r="M50" s="242"/>
      <c r="N50" s="242"/>
      <c r="O50" s="242"/>
      <c r="P50" s="243"/>
      <c r="Q50" s="248"/>
      <c r="R50" s="249"/>
    </row>
    <row r="51" spans="1:18" ht="31.5" customHeight="1" thickBot="1">
      <c r="A51" s="150"/>
      <c r="B51" s="151"/>
      <c r="C51" s="104"/>
      <c r="D51" s="105"/>
      <c r="E51" s="105"/>
      <c r="F51" s="105"/>
      <c r="G51" s="106"/>
      <c r="H51" s="244" t="s">
        <v>25</v>
      </c>
      <c r="I51" s="245"/>
      <c r="J51" s="245"/>
      <c r="K51" s="245"/>
      <c r="L51" s="245"/>
      <c r="M51" s="245"/>
      <c r="N51" s="245"/>
      <c r="O51" s="245"/>
      <c r="P51" s="246"/>
      <c r="Q51" s="168"/>
      <c r="R51" s="169"/>
    </row>
    <row r="52" spans="1:18" ht="16.5" thickBot="1">
      <c r="A52" s="131" t="s">
        <v>26</v>
      </c>
      <c r="B52" s="109"/>
      <c r="C52" s="131" t="s">
        <v>27</v>
      </c>
      <c r="D52" s="239"/>
      <c r="E52" s="239"/>
      <c r="F52" s="239"/>
      <c r="G52" s="109"/>
      <c r="H52" s="131" t="s">
        <v>49</v>
      </c>
      <c r="I52" s="239"/>
      <c r="J52" s="239"/>
      <c r="K52" s="239"/>
      <c r="L52" s="239"/>
      <c r="M52" s="239"/>
      <c r="N52" s="239"/>
      <c r="O52" s="239"/>
      <c r="P52" s="109"/>
      <c r="Q52" s="168"/>
      <c r="R52" s="169"/>
    </row>
    <row r="53" spans="1:18" ht="16.5" thickBot="1">
      <c r="A53" s="131" t="s">
        <v>29</v>
      </c>
      <c r="B53" s="109"/>
      <c r="C53" s="131" t="s">
        <v>50</v>
      </c>
      <c r="D53" s="239"/>
      <c r="E53" s="239"/>
      <c r="F53" s="239"/>
      <c r="G53" s="109"/>
      <c r="H53" s="131" t="s">
        <v>51</v>
      </c>
      <c r="I53" s="239"/>
      <c r="J53" s="239"/>
      <c r="K53" s="239"/>
      <c r="L53" s="239"/>
      <c r="M53" s="239"/>
      <c r="N53" s="239"/>
      <c r="O53" s="239"/>
      <c r="P53" s="109"/>
      <c r="Q53" s="168"/>
      <c r="R53" s="169"/>
    </row>
    <row r="54" spans="1:18" ht="16.5" thickBot="1">
      <c r="A54" s="131" t="s">
        <v>30</v>
      </c>
      <c r="B54" s="109"/>
      <c r="C54" s="131" t="s">
        <v>64</v>
      </c>
      <c r="D54" s="239"/>
      <c r="E54" s="239"/>
      <c r="F54" s="239"/>
      <c r="G54" s="109"/>
      <c r="H54" s="131" t="s">
        <v>52</v>
      </c>
      <c r="I54" s="239"/>
      <c r="J54" s="239"/>
      <c r="K54" s="239"/>
      <c r="L54" s="239"/>
      <c r="M54" s="239"/>
      <c r="N54" s="239"/>
      <c r="O54" s="239"/>
      <c r="P54" s="109"/>
      <c r="Q54" s="168"/>
      <c r="R54" s="169"/>
    </row>
    <row r="56" spans="1:6" ht="15.75">
      <c r="A56" s="230" t="s">
        <v>72</v>
      </c>
      <c r="B56" s="124"/>
      <c r="C56" s="124"/>
      <c r="D56" s="124"/>
      <c r="E56" s="124"/>
      <c r="F56" s="124"/>
    </row>
    <row r="57" spans="1:12" ht="15.75">
      <c r="A57" s="230" t="s">
        <v>57</v>
      </c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</row>
    <row r="58" spans="1:7" ht="15.75">
      <c r="A58" s="230" t="s">
        <v>76</v>
      </c>
      <c r="B58" s="124"/>
      <c r="C58" s="124"/>
      <c r="D58" s="124"/>
      <c r="E58" s="124"/>
      <c r="F58" s="124"/>
      <c r="G58" s="124"/>
    </row>
  </sheetData>
  <sheetProtection/>
  <mergeCells count="148">
    <mergeCell ref="R13:R14"/>
    <mergeCell ref="R9:R10"/>
    <mergeCell ref="N11:O11"/>
    <mergeCell ref="B9:G9"/>
    <mergeCell ref="B10:G10"/>
    <mergeCell ref="H9:L10"/>
    <mergeCell ref="D5:E5"/>
    <mergeCell ref="B6:Q7"/>
    <mergeCell ref="R6:R7"/>
    <mergeCell ref="K3:L5"/>
    <mergeCell ref="M3:P4"/>
    <mergeCell ref="R3:R5"/>
    <mergeCell ref="Q3:Q5"/>
    <mergeCell ref="B15:Q15"/>
    <mergeCell ref="B16:G17"/>
    <mergeCell ref="H16:L17"/>
    <mergeCell ref="B8:Q8"/>
    <mergeCell ref="N12:O12"/>
    <mergeCell ref="M9:Q10"/>
    <mergeCell ref="B13:Q14"/>
    <mergeCell ref="R16:R17"/>
    <mergeCell ref="M16:Q16"/>
    <mergeCell ref="M17:Q17"/>
    <mergeCell ref="B20:Q21"/>
    <mergeCell ref="D19:E19"/>
    <mergeCell ref="K19:L19"/>
    <mergeCell ref="N19:O19"/>
    <mergeCell ref="D18:E18"/>
    <mergeCell ref="K18:L18"/>
    <mergeCell ref="N18:O18"/>
    <mergeCell ref="R23:R24"/>
    <mergeCell ref="R20:R21"/>
    <mergeCell ref="B22:Q22"/>
    <mergeCell ref="C25:D25"/>
    <mergeCell ref="B23:G24"/>
    <mergeCell ref="H23:L23"/>
    <mergeCell ref="H24:L24"/>
    <mergeCell ref="M23:Q24"/>
    <mergeCell ref="K25:L25"/>
    <mergeCell ref="N25:O25"/>
    <mergeCell ref="D26:E26"/>
    <mergeCell ref="K26:L26"/>
    <mergeCell ref="N26:O26"/>
    <mergeCell ref="R37:R38"/>
    <mergeCell ref="B27:Q28"/>
    <mergeCell ref="B30:G31"/>
    <mergeCell ref="H30:L31"/>
    <mergeCell ref="M30:Q31"/>
    <mergeCell ref="B29:Q29"/>
    <mergeCell ref="R27:R28"/>
    <mergeCell ref="K32:L32"/>
    <mergeCell ref="N32:O32"/>
    <mergeCell ref="D39:E39"/>
    <mergeCell ref="K39:L39"/>
    <mergeCell ref="D33:E33"/>
    <mergeCell ref="K33:L33"/>
    <mergeCell ref="N33:O33"/>
    <mergeCell ref="D40:E40"/>
    <mergeCell ref="K40:L40"/>
    <mergeCell ref="R30:R31"/>
    <mergeCell ref="R34:R35"/>
    <mergeCell ref="B36:Q36"/>
    <mergeCell ref="B37:G38"/>
    <mergeCell ref="H37:L38"/>
    <mergeCell ref="M37:Q38"/>
    <mergeCell ref="B34:Q35"/>
    <mergeCell ref="D32:E32"/>
    <mergeCell ref="F43:F44"/>
    <mergeCell ref="G43:G44"/>
    <mergeCell ref="H43:H44"/>
    <mergeCell ref="I43:I44"/>
    <mergeCell ref="K41:L41"/>
    <mergeCell ref="K42:L42"/>
    <mergeCell ref="J43:J44"/>
    <mergeCell ref="K43:L44"/>
    <mergeCell ref="R43:R44"/>
    <mergeCell ref="M43:N44"/>
    <mergeCell ref="O43:O44"/>
    <mergeCell ref="P43:P44"/>
    <mergeCell ref="Q43:Q44"/>
    <mergeCell ref="H45:H46"/>
    <mergeCell ref="B47:B49"/>
    <mergeCell ref="D47:E49"/>
    <mergeCell ref="F47:F49"/>
    <mergeCell ref="H47:H49"/>
    <mergeCell ref="A47:A49"/>
    <mergeCell ref="G47:G49"/>
    <mergeCell ref="B45:B46"/>
    <mergeCell ref="A45:A46"/>
    <mergeCell ref="G45:G46"/>
    <mergeCell ref="I45:I46"/>
    <mergeCell ref="J45:J46"/>
    <mergeCell ref="P45:P46"/>
    <mergeCell ref="L47:L49"/>
    <mergeCell ref="M47:M49"/>
    <mergeCell ref="L45:L46"/>
    <mergeCell ref="M45:M46"/>
    <mergeCell ref="O45:O46"/>
    <mergeCell ref="C52:G52"/>
    <mergeCell ref="H52:P52"/>
    <mergeCell ref="Q52:R52"/>
    <mergeCell ref="R47:R49"/>
    <mergeCell ref="Q50:R51"/>
    <mergeCell ref="I47:I49"/>
    <mergeCell ref="J47:J49"/>
    <mergeCell ref="Q47:Q49"/>
    <mergeCell ref="P47:P49"/>
    <mergeCell ref="O47:O49"/>
    <mergeCell ref="Q45:Q46"/>
    <mergeCell ref="R45:R46"/>
    <mergeCell ref="Q53:R53"/>
    <mergeCell ref="A54:B54"/>
    <mergeCell ref="C54:G54"/>
    <mergeCell ref="H54:P54"/>
    <mergeCell ref="Q54:R54"/>
    <mergeCell ref="C50:G51"/>
    <mergeCell ref="H50:P50"/>
    <mergeCell ref="H51:P51"/>
    <mergeCell ref="A52:B52"/>
    <mergeCell ref="A57:L57"/>
    <mergeCell ref="A58:G58"/>
    <mergeCell ref="A43:A44"/>
    <mergeCell ref="B43:B44"/>
    <mergeCell ref="E43:E44"/>
    <mergeCell ref="A53:B53"/>
    <mergeCell ref="C53:G53"/>
    <mergeCell ref="H53:P53"/>
    <mergeCell ref="A50:B51"/>
    <mergeCell ref="A56:F56"/>
    <mergeCell ref="A16:A17"/>
    <mergeCell ref="A20:A21"/>
    <mergeCell ref="A23:A24"/>
    <mergeCell ref="A27:A28"/>
    <mergeCell ref="A30:A31"/>
    <mergeCell ref="A34:A35"/>
    <mergeCell ref="A37:A38"/>
    <mergeCell ref="D45:E46"/>
    <mergeCell ref="F45:F46"/>
    <mergeCell ref="A1:R1"/>
    <mergeCell ref="A2:G2"/>
    <mergeCell ref="L2:R2"/>
    <mergeCell ref="A13:A14"/>
    <mergeCell ref="A6:A7"/>
    <mergeCell ref="A9:A10"/>
    <mergeCell ref="A3:A5"/>
    <mergeCell ref="B3:F4"/>
    <mergeCell ref="G3:G5"/>
    <mergeCell ref="H3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20"/>
  <sheetViews>
    <sheetView tabSelected="1" zoomScale="75" zoomScaleNormal="75" zoomScaleSheetLayoutView="75" zoomScalePageLayoutView="0" workbookViewId="0" topLeftCell="B1">
      <selection activeCell="C111" sqref="C111:E111"/>
    </sheetView>
  </sheetViews>
  <sheetFormatPr defaultColWidth="9.140625" defaultRowHeight="15"/>
  <cols>
    <col min="1" max="1" width="0" style="67" hidden="1" customWidth="1"/>
    <col min="2" max="2" width="30.140625" style="88" customWidth="1"/>
    <col min="3" max="8" width="22.00390625" style="69" customWidth="1"/>
    <col min="9" max="9" width="11.140625" style="69" hidden="1" customWidth="1"/>
    <col min="10" max="10" width="16.28125" style="69" customWidth="1"/>
    <col min="11" max="16384" width="9.140625" style="69" customWidth="1"/>
  </cols>
  <sheetData>
    <row r="1" spans="2:21" ht="51.75" customHeight="1">
      <c r="B1" s="278" t="s">
        <v>139</v>
      </c>
      <c r="C1" s="278"/>
      <c r="D1" s="278"/>
      <c r="E1" s="278"/>
      <c r="F1" s="278"/>
      <c r="G1" s="278"/>
      <c r="H1" s="278"/>
      <c r="I1" s="278"/>
      <c r="J1" s="27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</row>
    <row r="2" spans="2:10" s="70" customFormat="1" ht="22.5" customHeight="1">
      <c r="B2" s="71"/>
      <c r="C2" s="71"/>
      <c r="D2" s="71"/>
      <c r="E2" s="71"/>
      <c r="F2" s="71"/>
      <c r="G2" s="71"/>
      <c r="H2" s="71"/>
      <c r="I2" s="71"/>
      <c r="J2" s="72" t="s">
        <v>112</v>
      </c>
    </row>
    <row r="3" spans="2:10" s="73" customFormat="1" ht="22.5" customHeight="1">
      <c r="B3" s="74" t="s">
        <v>140</v>
      </c>
      <c r="C3" s="74"/>
      <c r="D3" s="74"/>
      <c r="E3" s="74"/>
      <c r="F3" s="74"/>
      <c r="G3" s="74"/>
      <c r="H3" s="71"/>
      <c r="I3" s="71"/>
      <c r="J3" s="75"/>
    </row>
    <row r="4" spans="2:10" ht="15" customHeight="1">
      <c r="B4" s="280" t="s">
        <v>0</v>
      </c>
      <c r="C4" s="64" t="s">
        <v>1</v>
      </c>
      <c r="D4" s="64" t="s">
        <v>1</v>
      </c>
      <c r="E4" s="64" t="s">
        <v>1</v>
      </c>
      <c r="F4" s="65" t="s">
        <v>1</v>
      </c>
      <c r="G4" s="65" t="s">
        <v>1</v>
      </c>
      <c r="H4" s="275" t="s">
        <v>111</v>
      </c>
      <c r="I4" s="275" t="s">
        <v>2</v>
      </c>
      <c r="J4" s="275" t="s">
        <v>40</v>
      </c>
    </row>
    <row r="5" spans="2:10" ht="19.5" customHeight="1">
      <c r="B5" s="280"/>
      <c r="C5" s="64">
        <v>1</v>
      </c>
      <c r="D5" s="64">
        <v>2</v>
      </c>
      <c r="E5" s="64">
        <v>3</v>
      </c>
      <c r="F5" s="64">
        <v>4</v>
      </c>
      <c r="G5" s="64">
        <v>5</v>
      </c>
      <c r="H5" s="275"/>
      <c r="I5" s="275"/>
      <c r="J5" s="281"/>
    </row>
    <row r="6" spans="1:10" ht="31.5" customHeight="1">
      <c r="A6" s="277">
        <v>1</v>
      </c>
      <c r="B6" s="76" t="s">
        <v>36</v>
      </c>
      <c r="C6" s="276" t="s">
        <v>85</v>
      </c>
      <c r="D6" s="276"/>
      <c r="E6" s="276"/>
      <c r="F6" s="276"/>
      <c r="G6" s="276"/>
      <c r="H6" s="276"/>
      <c r="I6" s="276"/>
      <c r="J6" s="64"/>
    </row>
    <row r="7" spans="1:10" ht="15.75">
      <c r="A7" s="277"/>
      <c r="B7" s="76" t="s">
        <v>4</v>
      </c>
      <c r="C7" s="275">
        <v>400</v>
      </c>
      <c r="D7" s="275"/>
      <c r="E7" s="275"/>
      <c r="F7" s="275"/>
      <c r="G7" s="275"/>
      <c r="H7" s="275"/>
      <c r="I7" s="275"/>
      <c r="J7" s="64"/>
    </row>
    <row r="8" spans="1:10" ht="47.25">
      <c r="A8" s="277"/>
      <c r="B8" s="76" t="s">
        <v>35</v>
      </c>
      <c r="C8" s="64" t="s">
        <v>122</v>
      </c>
      <c r="D8" s="64" t="s">
        <v>88</v>
      </c>
      <c r="E8" s="64" t="s">
        <v>88</v>
      </c>
      <c r="F8" s="65"/>
      <c r="G8" s="65"/>
      <c r="H8" s="65"/>
      <c r="I8" s="65"/>
      <c r="J8" s="64"/>
    </row>
    <row r="9" spans="1:10" ht="15.75">
      <c r="A9" s="277"/>
      <c r="B9" s="76" t="s">
        <v>82</v>
      </c>
      <c r="C9" s="64">
        <v>30</v>
      </c>
      <c r="D9" s="64">
        <v>32</v>
      </c>
      <c r="E9" s="64">
        <v>35</v>
      </c>
      <c r="F9" s="64"/>
      <c r="G9" s="64"/>
      <c r="H9" s="66">
        <f>(C9+D9+E9+F9+G9)/3</f>
        <v>32.333333333333336</v>
      </c>
      <c r="I9" s="64"/>
      <c r="J9" s="62">
        <v>32</v>
      </c>
    </row>
    <row r="10" spans="1:10" ht="15.75">
      <c r="A10" s="277"/>
      <c r="B10" s="76" t="s">
        <v>7</v>
      </c>
      <c r="C10" s="64">
        <f>C7*C9</f>
        <v>12000</v>
      </c>
      <c r="D10" s="64">
        <f>D9*C7</f>
        <v>12800</v>
      </c>
      <c r="E10" s="64">
        <f>C7*E9</f>
        <v>14000</v>
      </c>
      <c r="F10" s="64">
        <f>C7*F9</f>
        <v>0</v>
      </c>
      <c r="G10" s="64"/>
      <c r="H10" s="64"/>
      <c r="I10" s="64">
        <f>H10</f>
        <v>0</v>
      </c>
      <c r="J10" s="62">
        <f>C7*J9</f>
        <v>12800</v>
      </c>
    </row>
    <row r="11" spans="1:10" ht="31.5" customHeight="1">
      <c r="A11" s="277">
        <v>2</v>
      </c>
      <c r="B11" s="76" t="s">
        <v>36</v>
      </c>
      <c r="C11" s="276" t="s">
        <v>86</v>
      </c>
      <c r="D11" s="276"/>
      <c r="E11" s="276"/>
      <c r="F11" s="276"/>
      <c r="G11" s="276"/>
      <c r="H11" s="276"/>
      <c r="I11" s="276"/>
      <c r="J11" s="63"/>
    </row>
    <row r="12" spans="1:10" ht="15.75">
      <c r="A12" s="277"/>
      <c r="B12" s="76" t="s">
        <v>4</v>
      </c>
      <c r="C12" s="275">
        <v>300</v>
      </c>
      <c r="D12" s="275"/>
      <c r="E12" s="275"/>
      <c r="F12" s="275"/>
      <c r="G12" s="275"/>
      <c r="H12" s="275"/>
      <c r="I12" s="275"/>
      <c r="J12" s="63"/>
    </row>
    <row r="13" spans="1:10" ht="47.25">
      <c r="A13" s="277"/>
      <c r="B13" s="76" t="s">
        <v>35</v>
      </c>
      <c r="C13" s="64" t="s">
        <v>123</v>
      </c>
      <c r="D13" s="64" t="s">
        <v>117</v>
      </c>
      <c r="E13" s="64" t="s">
        <v>117</v>
      </c>
      <c r="F13" s="65"/>
      <c r="G13" s="65"/>
      <c r="H13" s="65"/>
      <c r="I13" s="65"/>
      <c r="J13" s="64"/>
    </row>
    <row r="14" spans="1:10" ht="15.75">
      <c r="A14" s="277"/>
      <c r="B14" s="76" t="s">
        <v>82</v>
      </c>
      <c r="C14" s="64">
        <v>35</v>
      </c>
      <c r="D14" s="64">
        <v>25</v>
      </c>
      <c r="E14" s="64">
        <v>40</v>
      </c>
      <c r="F14" s="64"/>
      <c r="G14" s="64"/>
      <c r="H14" s="66">
        <f>(C14+D14+E14+F14+G14)/3</f>
        <v>33.333333333333336</v>
      </c>
      <c r="I14" s="64"/>
      <c r="J14" s="62">
        <v>33</v>
      </c>
    </row>
    <row r="15" spans="1:10" ht="15.75">
      <c r="A15" s="277"/>
      <c r="B15" s="76" t="s">
        <v>7</v>
      </c>
      <c r="C15" s="64">
        <f>C12*C14</f>
        <v>10500</v>
      </c>
      <c r="D15" s="64">
        <f>D14*C12</f>
        <v>7500</v>
      </c>
      <c r="E15" s="64">
        <f>C12*E14</f>
        <v>12000</v>
      </c>
      <c r="F15" s="64">
        <f>C12*F14</f>
        <v>0</v>
      </c>
      <c r="G15" s="64"/>
      <c r="H15" s="64"/>
      <c r="I15" s="64">
        <f>H15</f>
        <v>0</v>
      </c>
      <c r="J15" s="62">
        <f>C12*J14</f>
        <v>9900</v>
      </c>
    </row>
    <row r="16" spans="1:10" ht="31.5" customHeight="1">
      <c r="A16" s="277">
        <v>2</v>
      </c>
      <c r="B16" s="76" t="s">
        <v>36</v>
      </c>
      <c r="C16" s="276" t="s">
        <v>87</v>
      </c>
      <c r="D16" s="276"/>
      <c r="E16" s="276"/>
      <c r="F16" s="276"/>
      <c r="G16" s="276"/>
      <c r="H16" s="276"/>
      <c r="I16" s="276"/>
      <c r="J16" s="63"/>
    </row>
    <row r="17" spans="1:10" ht="15.75">
      <c r="A17" s="277"/>
      <c r="B17" s="76" t="s">
        <v>4</v>
      </c>
      <c r="C17" s="275">
        <v>800</v>
      </c>
      <c r="D17" s="275"/>
      <c r="E17" s="275"/>
      <c r="F17" s="275"/>
      <c r="G17" s="275"/>
      <c r="H17" s="275"/>
      <c r="I17" s="275"/>
      <c r="J17" s="63"/>
    </row>
    <row r="18" spans="1:10" ht="47.25">
      <c r="A18" s="277"/>
      <c r="B18" s="76" t="s">
        <v>35</v>
      </c>
      <c r="C18" s="64" t="s">
        <v>122</v>
      </c>
      <c r="D18" s="64" t="s">
        <v>88</v>
      </c>
      <c r="E18" s="64" t="s">
        <v>88</v>
      </c>
      <c r="F18" s="65"/>
      <c r="G18" s="65"/>
      <c r="H18" s="65"/>
      <c r="I18" s="65"/>
      <c r="J18" s="64"/>
    </row>
    <row r="19" spans="1:10" ht="15.75">
      <c r="A19" s="277"/>
      <c r="B19" s="76" t="s">
        <v>82</v>
      </c>
      <c r="C19" s="64">
        <v>30</v>
      </c>
      <c r="D19" s="64">
        <v>30</v>
      </c>
      <c r="E19" s="64">
        <v>35</v>
      </c>
      <c r="F19" s="64"/>
      <c r="G19" s="64"/>
      <c r="H19" s="66">
        <f>(C19+D19+E19+F19+G19)/3</f>
        <v>31.666666666666668</v>
      </c>
      <c r="I19" s="64"/>
      <c r="J19" s="62">
        <v>31</v>
      </c>
    </row>
    <row r="20" spans="1:10" ht="15.75">
      <c r="A20" s="277"/>
      <c r="B20" s="76" t="s">
        <v>7</v>
      </c>
      <c r="C20" s="64">
        <f>C17*C19</f>
        <v>24000</v>
      </c>
      <c r="D20" s="64">
        <f>D19*C17</f>
        <v>24000</v>
      </c>
      <c r="E20" s="64">
        <f>C17*E19</f>
        <v>28000</v>
      </c>
      <c r="F20" s="64">
        <f>C17*F19</f>
        <v>0</v>
      </c>
      <c r="G20" s="64"/>
      <c r="H20" s="64"/>
      <c r="I20" s="64">
        <f>H20</f>
        <v>0</v>
      </c>
      <c r="J20" s="62">
        <f>C17*J19</f>
        <v>24800</v>
      </c>
    </row>
    <row r="21" spans="1:10" ht="31.5" customHeight="1">
      <c r="A21" s="277">
        <v>2</v>
      </c>
      <c r="B21" s="76" t="s">
        <v>36</v>
      </c>
      <c r="C21" s="276" t="s">
        <v>89</v>
      </c>
      <c r="D21" s="276"/>
      <c r="E21" s="276"/>
      <c r="F21" s="276"/>
      <c r="G21" s="276"/>
      <c r="H21" s="276"/>
      <c r="I21" s="276"/>
      <c r="J21" s="63"/>
    </row>
    <row r="22" spans="1:10" ht="15.75">
      <c r="A22" s="277"/>
      <c r="B22" s="76" t="s">
        <v>4</v>
      </c>
      <c r="C22" s="275">
        <v>250</v>
      </c>
      <c r="D22" s="275"/>
      <c r="E22" s="275"/>
      <c r="F22" s="275"/>
      <c r="G22" s="275"/>
      <c r="H22" s="275"/>
      <c r="I22" s="275"/>
      <c r="J22" s="63"/>
    </row>
    <row r="23" spans="1:10" ht="47.25">
      <c r="A23" s="277"/>
      <c r="B23" s="76" t="s">
        <v>35</v>
      </c>
      <c r="C23" s="64" t="s">
        <v>122</v>
      </c>
      <c r="D23" s="64" t="s">
        <v>88</v>
      </c>
      <c r="E23" s="64" t="s">
        <v>88</v>
      </c>
      <c r="F23" s="65"/>
      <c r="G23" s="65"/>
      <c r="H23" s="65"/>
      <c r="I23" s="65"/>
      <c r="J23" s="64"/>
    </row>
    <row r="24" spans="1:10" ht="15.75">
      <c r="A24" s="277"/>
      <c r="B24" s="76" t="s">
        <v>82</v>
      </c>
      <c r="C24" s="64">
        <v>35</v>
      </c>
      <c r="D24" s="64">
        <v>30</v>
      </c>
      <c r="E24" s="64">
        <v>40</v>
      </c>
      <c r="F24" s="64"/>
      <c r="G24" s="64"/>
      <c r="H24" s="66">
        <f>(C24+D24+E24+F24+G24)/3</f>
        <v>35</v>
      </c>
      <c r="I24" s="64"/>
      <c r="J24" s="62">
        <v>35</v>
      </c>
    </row>
    <row r="25" spans="1:10" ht="15.75">
      <c r="A25" s="277"/>
      <c r="B25" s="76" t="s">
        <v>7</v>
      </c>
      <c r="C25" s="64">
        <f>C22*C24</f>
        <v>8750</v>
      </c>
      <c r="D25" s="64">
        <f>D24*C22</f>
        <v>7500</v>
      </c>
      <c r="E25" s="64">
        <f>C22*E24</f>
        <v>10000</v>
      </c>
      <c r="F25" s="64">
        <f>C22*F24</f>
        <v>0</v>
      </c>
      <c r="G25" s="64"/>
      <c r="H25" s="64"/>
      <c r="I25" s="64">
        <f>H25</f>
        <v>0</v>
      </c>
      <c r="J25" s="62">
        <f>C22*J24</f>
        <v>8750</v>
      </c>
    </row>
    <row r="26" spans="1:10" ht="31.5" customHeight="1">
      <c r="A26" s="277">
        <v>2</v>
      </c>
      <c r="B26" s="76" t="s">
        <v>36</v>
      </c>
      <c r="C26" s="276" t="s">
        <v>131</v>
      </c>
      <c r="D26" s="276"/>
      <c r="E26" s="276"/>
      <c r="F26" s="276"/>
      <c r="G26" s="276"/>
      <c r="H26" s="276"/>
      <c r="I26" s="276"/>
      <c r="J26" s="63"/>
    </row>
    <row r="27" spans="1:10" ht="15.75">
      <c r="A27" s="277"/>
      <c r="B27" s="76" t="s">
        <v>4</v>
      </c>
      <c r="C27" s="275">
        <v>1800</v>
      </c>
      <c r="D27" s="275"/>
      <c r="E27" s="275"/>
      <c r="F27" s="275"/>
      <c r="G27" s="275"/>
      <c r="H27" s="275"/>
      <c r="I27" s="275"/>
      <c r="J27" s="63"/>
    </row>
    <row r="28" spans="1:10" ht="47.25">
      <c r="A28" s="277"/>
      <c r="B28" s="76" t="s">
        <v>35</v>
      </c>
      <c r="C28" s="64" t="s">
        <v>118</v>
      </c>
      <c r="D28" s="64" t="s">
        <v>118</v>
      </c>
      <c r="E28" s="64" t="s">
        <v>118</v>
      </c>
      <c r="F28" s="64"/>
      <c r="G28" s="64"/>
      <c r="H28" s="65"/>
      <c r="I28" s="65"/>
      <c r="J28" s="64"/>
    </row>
    <row r="29" spans="1:10" ht="15.75">
      <c r="A29" s="277"/>
      <c r="B29" s="76" t="s">
        <v>82</v>
      </c>
      <c r="C29" s="64">
        <v>30</v>
      </c>
      <c r="D29" s="64">
        <v>27</v>
      </c>
      <c r="E29" s="64">
        <v>35</v>
      </c>
      <c r="F29" s="64"/>
      <c r="G29" s="64"/>
      <c r="H29" s="66">
        <f>(C29+D29+E29+F29+G29)/3</f>
        <v>30.666666666666668</v>
      </c>
      <c r="I29" s="64"/>
      <c r="J29" s="62">
        <v>30</v>
      </c>
    </row>
    <row r="30" spans="1:10" ht="15.75">
      <c r="A30" s="277"/>
      <c r="B30" s="76" t="s">
        <v>7</v>
      </c>
      <c r="C30" s="64">
        <f>C27*C29</f>
        <v>54000</v>
      </c>
      <c r="D30" s="64">
        <f>D29*C27</f>
        <v>48600</v>
      </c>
      <c r="E30" s="64">
        <f>C27*E29</f>
        <v>63000</v>
      </c>
      <c r="F30" s="64">
        <f>C27*F29</f>
        <v>0</v>
      </c>
      <c r="G30" s="64"/>
      <c r="H30" s="64"/>
      <c r="I30" s="64">
        <f>H30</f>
        <v>0</v>
      </c>
      <c r="J30" s="62">
        <f>C27*J29</f>
        <v>54000</v>
      </c>
    </row>
    <row r="31" spans="1:10" ht="31.5">
      <c r="A31" s="277">
        <v>2</v>
      </c>
      <c r="B31" s="76" t="s">
        <v>36</v>
      </c>
      <c r="C31" s="276" t="s">
        <v>90</v>
      </c>
      <c r="D31" s="276"/>
      <c r="E31" s="276"/>
      <c r="F31" s="276"/>
      <c r="G31" s="276"/>
      <c r="H31" s="276"/>
      <c r="I31" s="276"/>
      <c r="J31" s="63"/>
    </row>
    <row r="32" spans="1:10" ht="15.75">
      <c r="A32" s="277"/>
      <c r="B32" s="76" t="s">
        <v>4</v>
      </c>
      <c r="C32" s="275">
        <v>300</v>
      </c>
      <c r="D32" s="275"/>
      <c r="E32" s="275"/>
      <c r="F32" s="275"/>
      <c r="G32" s="275"/>
      <c r="H32" s="275"/>
      <c r="I32" s="275"/>
      <c r="J32" s="63"/>
    </row>
    <row r="33" spans="1:10" ht="63">
      <c r="A33" s="277"/>
      <c r="B33" s="76" t="s">
        <v>35</v>
      </c>
      <c r="C33" s="64" t="s">
        <v>124</v>
      </c>
      <c r="D33" s="64" t="s">
        <v>119</v>
      </c>
      <c r="E33" s="64" t="s">
        <v>124</v>
      </c>
      <c r="F33" s="64"/>
      <c r="G33" s="64"/>
      <c r="H33" s="65"/>
      <c r="I33" s="65"/>
      <c r="J33" s="64"/>
    </row>
    <row r="34" spans="1:10" ht="15.75">
      <c r="A34" s="277"/>
      <c r="B34" s="76" t="s">
        <v>82</v>
      </c>
      <c r="C34" s="64">
        <v>100</v>
      </c>
      <c r="D34" s="64">
        <v>40</v>
      </c>
      <c r="E34" s="64">
        <v>110</v>
      </c>
      <c r="F34" s="64"/>
      <c r="G34" s="64"/>
      <c r="H34" s="66">
        <f>(C34+D34+E34+F34+G34)/3</f>
        <v>83.33333333333333</v>
      </c>
      <c r="I34" s="64"/>
      <c r="J34" s="62">
        <v>83</v>
      </c>
    </row>
    <row r="35" spans="1:10" ht="15.75">
      <c r="A35" s="277"/>
      <c r="B35" s="76" t="s">
        <v>7</v>
      </c>
      <c r="C35" s="64">
        <f>C32*C34</f>
        <v>30000</v>
      </c>
      <c r="D35" s="64">
        <f>D34*C32</f>
        <v>12000</v>
      </c>
      <c r="E35" s="64">
        <f>C32*E34</f>
        <v>33000</v>
      </c>
      <c r="F35" s="64">
        <f>C32*F34</f>
        <v>0</v>
      </c>
      <c r="G35" s="64"/>
      <c r="H35" s="64"/>
      <c r="I35" s="64">
        <f>H35</f>
        <v>0</v>
      </c>
      <c r="J35" s="62">
        <f>C32*J34</f>
        <v>24900</v>
      </c>
    </row>
    <row r="36" spans="1:10" ht="31.5" customHeight="1">
      <c r="A36" s="277">
        <v>2</v>
      </c>
      <c r="B36" s="76" t="s">
        <v>36</v>
      </c>
      <c r="C36" s="276" t="s">
        <v>91</v>
      </c>
      <c r="D36" s="276"/>
      <c r="E36" s="276"/>
      <c r="F36" s="276"/>
      <c r="G36" s="276"/>
      <c r="H36" s="276"/>
      <c r="I36" s="276"/>
      <c r="J36" s="63"/>
    </row>
    <row r="37" spans="1:10" ht="15.75">
      <c r="A37" s="277"/>
      <c r="B37" s="76" t="s">
        <v>4</v>
      </c>
      <c r="C37" s="275">
        <v>200</v>
      </c>
      <c r="D37" s="275"/>
      <c r="E37" s="275"/>
      <c r="F37" s="275"/>
      <c r="G37" s="275"/>
      <c r="H37" s="275"/>
      <c r="I37" s="275"/>
      <c r="J37" s="63"/>
    </row>
    <row r="38" spans="1:10" ht="15.75">
      <c r="A38" s="277"/>
      <c r="B38" s="76" t="s">
        <v>35</v>
      </c>
      <c r="C38" s="64" t="s">
        <v>125</v>
      </c>
      <c r="D38" s="64" t="s">
        <v>120</v>
      </c>
      <c r="E38" s="64"/>
      <c r="F38" s="64"/>
      <c r="G38" s="64"/>
      <c r="H38" s="64"/>
      <c r="I38" s="64"/>
      <c r="J38" s="64"/>
    </row>
    <row r="39" spans="1:10" ht="15.75">
      <c r="A39" s="277"/>
      <c r="B39" s="76" t="s">
        <v>82</v>
      </c>
      <c r="C39" s="64">
        <v>90</v>
      </c>
      <c r="D39" s="64">
        <v>50</v>
      </c>
      <c r="E39" s="64">
        <v>100</v>
      </c>
      <c r="F39" s="64"/>
      <c r="G39" s="64"/>
      <c r="H39" s="66">
        <f>(C39+D39+E39+F39+G39)/3</f>
        <v>80</v>
      </c>
      <c r="I39" s="64"/>
      <c r="J39" s="62">
        <v>80</v>
      </c>
    </row>
    <row r="40" spans="1:10" ht="15.75">
      <c r="A40" s="277"/>
      <c r="B40" s="76" t="s">
        <v>7</v>
      </c>
      <c r="C40" s="64">
        <f>C37*C39</f>
        <v>18000</v>
      </c>
      <c r="D40" s="64">
        <f>D39*C37</f>
        <v>10000</v>
      </c>
      <c r="E40" s="64">
        <f>C37*E39</f>
        <v>20000</v>
      </c>
      <c r="F40" s="64">
        <f>C37*F39</f>
        <v>0</v>
      </c>
      <c r="G40" s="64"/>
      <c r="H40" s="64"/>
      <c r="I40" s="64">
        <f>H40</f>
        <v>0</v>
      </c>
      <c r="J40" s="62">
        <f>C37*J39</f>
        <v>16000</v>
      </c>
    </row>
    <row r="41" spans="1:10" ht="31.5" customHeight="1">
      <c r="A41" s="277">
        <v>2</v>
      </c>
      <c r="B41" s="76" t="s">
        <v>36</v>
      </c>
      <c r="C41" s="276" t="s">
        <v>92</v>
      </c>
      <c r="D41" s="276"/>
      <c r="E41" s="276"/>
      <c r="F41" s="276"/>
      <c r="G41" s="276"/>
      <c r="H41" s="276"/>
      <c r="I41" s="276"/>
      <c r="J41" s="63"/>
    </row>
    <row r="42" spans="1:10" ht="15.75">
      <c r="A42" s="277"/>
      <c r="B42" s="76" t="s">
        <v>4</v>
      </c>
      <c r="C42" s="275">
        <v>60</v>
      </c>
      <c r="D42" s="275"/>
      <c r="E42" s="275"/>
      <c r="F42" s="275"/>
      <c r="G42" s="275"/>
      <c r="H42" s="275"/>
      <c r="I42" s="275"/>
      <c r="J42" s="63"/>
    </row>
    <row r="43" spans="1:10" ht="15.75" customHeight="1">
      <c r="A43" s="277"/>
      <c r="B43" s="76" t="s">
        <v>35</v>
      </c>
      <c r="C43" s="64" t="s">
        <v>125</v>
      </c>
      <c r="D43" s="64" t="s">
        <v>121</v>
      </c>
      <c r="E43" s="64" t="s">
        <v>121</v>
      </c>
      <c r="F43" s="64"/>
      <c r="G43" s="64"/>
      <c r="H43" s="64"/>
      <c r="I43" s="64"/>
      <c r="J43" s="64"/>
    </row>
    <row r="44" spans="1:10" ht="15.75">
      <c r="A44" s="277"/>
      <c r="B44" s="76" t="s">
        <v>82</v>
      </c>
      <c r="C44" s="64">
        <v>120</v>
      </c>
      <c r="D44" s="64">
        <v>100</v>
      </c>
      <c r="E44" s="64">
        <v>130</v>
      </c>
      <c r="F44" s="64"/>
      <c r="G44" s="64"/>
      <c r="H44" s="66">
        <f>(C44+D44+E44+F44+G44)/3</f>
        <v>116.66666666666667</v>
      </c>
      <c r="I44" s="64"/>
      <c r="J44" s="62">
        <v>116</v>
      </c>
    </row>
    <row r="45" spans="1:10" ht="15.75">
      <c r="A45" s="277"/>
      <c r="B45" s="76" t="s">
        <v>7</v>
      </c>
      <c r="C45" s="64">
        <f>C42*C44</f>
        <v>7200</v>
      </c>
      <c r="D45" s="64">
        <f>D44*C42</f>
        <v>6000</v>
      </c>
      <c r="E45" s="64">
        <f>C42*E44</f>
        <v>7800</v>
      </c>
      <c r="F45" s="64">
        <f>C42*F44</f>
        <v>0</v>
      </c>
      <c r="G45" s="64"/>
      <c r="H45" s="64"/>
      <c r="I45" s="64">
        <f>H45</f>
        <v>0</v>
      </c>
      <c r="J45" s="62">
        <f>C42*J44</f>
        <v>6960</v>
      </c>
    </row>
    <row r="46" spans="1:10" ht="31.5">
      <c r="A46" s="277">
        <v>2</v>
      </c>
      <c r="B46" s="76" t="s">
        <v>36</v>
      </c>
      <c r="C46" s="276" t="s">
        <v>93</v>
      </c>
      <c r="D46" s="276"/>
      <c r="E46" s="276"/>
      <c r="F46" s="276"/>
      <c r="G46" s="276"/>
      <c r="H46" s="276"/>
      <c r="I46" s="276"/>
      <c r="J46" s="63"/>
    </row>
    <row r="47" spans="1:10" ht="15.75">
      <c r="A47" s="277"/>
      <c r="B47" s="76" t="s">
        <v>4</v>
      </c>
      <c r="C47" s="275">
        <v>100</v>
      </c>
      <c r="D47" s="275"/>
      <c r="E47" s="275"/>
      <c r="F47" s="275"/>
      <c r="G47" s="275"/>
      <c r="H47" s="275"/>
      <c r="I47" s="275"/>
      <c r="J47" s="63"/>
    </row>
    <row r="48" spans="1:10" ht="15.75" customHeight="1">
      <c r="A48" s="277"/>
      <c r="B48" s="76" t="s">
        <v>35</v>
      </c>
      <c r="C48" s="64" t="s">
        <v>125</v>
      </c>
      <c r="D48" s="64" t="s">
        <v>134</v>
      </c>
      <c r="E48" s="64" t="s">
        <v>134</v>
      </c>
      <c r="F48" s="64"/>
      <c r="G48" s="64"/>
      <c r="H48" s="64"/>
      <c r="I48" s="64"/>
      <c r="J48" s="64"/>
    </row>
    <row r="49" spans="1:10" ht="15.75">
      <c r="A49" s="277"/>
      <c r="B49" s="76" t="s">
        <v>114</v>
      </c>
      <c r="C49" s="64">
        <v>90</v>
      </c>
      <c r="D49" s="64">
        <v>60</v>
      </c>
      <c r="E49" s="64">
        <v>100</v>
      </c>
      <c r="F49" s="64"/>
      <c r="G49" s="64"/>
      <c r="H49" s="66">
        <f>(C49+D49+E49+F49+G49)/3</f>
        <v>83.33333333333333</v>
      </c>
      <c r="I49" s="64"/>
      <c r="J49" s="62">
        <v>83</v>
      </c>
    </row>
    <row r="50" spans="1:10" ht="15.75">
      <c r="A50" s="277"/>
      <c r="B50" s="76" t="s">
        <v>7</v>
      </c>
      <c r="C50" s="64">
        <f>C47*C49</f>
        <v>9000</v>
      </c>
      <c r="D50" s="64">
        <f>D49*C47</f>
        <v>6000</v>
      </c>
      <c r="E50" s="64">
        <f>C47*E49</f>
        <v>10000</v>
      </c>
      <c r="F50" s="64">
        <f>C47*F49</f>
        <v>0</v>
      </c>
      <c r="G50" s="64"/>
      <c r="H50" s="64"/>
      <c r="I50" s="64">
        <f>H50</f>
        <v>0</v>
      </c>
      <c r="J50" s="62">
        <f>C47*J49</f>
        <v>8300</v>
      </c>
    </row>
    <row r="51" spans="1:10" ht="31.5">
      <c r="A51" s="277">
        <v>2</v>
      </c>
      <c r="B51" s="76" t="s">
        <v>36</v>
      </c>
      <c r="C51" s="276" t="s">
        <v>132</v>
      </c>
      <c r="D51" s="276"/>
      <c r="E51" s="276"/>
      <c r="F51" s="276"/>
      <c r="G51" s="276"/>
      <c r="H51" s="276"/>
      <c r="I51" s="276"/>
      <c r="J51" s="63"/>
    </row>
    <row r="52" spans="1:10" ht="15.75">
      <c r="A52" s="277"/>
      <c r="B52" s="76" t="s">
        <v>4</v>
      </c>
      <c r="C52" s="275">
        <v>50</v>
      </c>
      <c r="D52" s="275"/>
      <c r="E52" s="275"/>
      <c r="F52" s="275"/>
      <c r="G52" s="275"/>
      <c r="H52" s="275"/>
      <c r="I52" s="275"/>
      <c r="J52" s="63"/>
    </row>
    <row r="53" spans="1:10" ht="15.75">
      <c r="A53" s="277"/>
      <c r="B53" s="76" t="s">
        <v>35</v>
      </c>
      <c r="C53" s="275" t="s">
        <v>120</v>
      </c>
      <c r="D53" s="275"/>
      <c r="E53" s="275"/>
      <c r="F53" s="275"/>
      <c r="G53" s="275"/>
      <c r="H53" s="275"/>
      <c r="I53" s="275"/>
      <c r="J53" s="64"/>
    </row>
    <row r="54" spans="1:10" ht="15.75">
      <c r="A54" s="277"/>
      <c r="B54" s="76" t="s">
        <v>115</v>
      </c>
      <c r="C54" s="64">
        <v>120</v>
      </c>
      <c r="D54" s="64">
        <v>80</v>
      </c>
      <c r="E54" s="64">
        <v>130</v>
      </c>
      <c r="F54" s="64"/>
      <c r="G54" s="64"/>
      <c r="H54" s="66">
        <f>(C54+D54+E54+F54+G54)/3</f>
        <v>110</v>
      </c>
      <c r="I54" s="64"/>
      <c r="J54" s="62">
        <v>110</v>
      </c>
    </row>
    <row r="55" spans="1:10" ht="15.75">
      <c r="A55" s="277"/>
      <c r="B55" s="76" t="s">
        <v>7</v>
      </c>
      <c r="C55" s="64">
        <f>C52*C54</f>
        <v>6000</v>
      </c>
      <c r="D55" s="64">
        <f>D54*C52</f>
        <v>4000</v>
      </c>
      <c r="E55" s="64">
        <f>C52*E54</f>
        <v>6500</v>
      </c>
      <c r="F55" s="64">
        <f>C52*F54</f>
        <v>0</v>
      </c>
      <c r="G55" s="64"/>
      <c r="H55" s="64"/>
      <c r="I55" s="64">
        <f>H55</f>
        <v>0</v>
      </c>
      <c r="J55" s="62">
        <f>C52*J54</f>
        <v>5500</v>
      </c>
    </row>
    <row r="56" spans="1:10" ht="31.5">
      <c r="A56" s="277">
        <v>2</v>
      </c>
      <c r="B56" s="76" t="s">
        <v>36</v>
      </c>
      <c r="C56" s="276" t="s">
        <v>133</v>
      </c>
      <c r="D56" s="276"/>
      <c r="E56" s="276"/>
      <c r="F56" s="276"/>
      <c r="G56" s="276"/>
      <c r="H56" s="276"/>
      <c r="I56" s="276"/>
      <c r="J56" s="63"/>
    </row>
    <row r="57" spans="1:10" ht="15.75">
      <c r="A57" s="277"/>
      <c r="B57" s="76" t="s">
        <v>4</v>
      </c>
      <c r="C57" s="275">
        <v>20</v>
      </c>
      <c r="D57" s="275"/>
      <c r="E57" s="275"/>
      <c r="F57" s="275"/>
      <c r="G57" s="275"/>
      <c r="H57" s="275"/>
      <c r="I57" s="275"/>
      <c r="J57" s="63"/>
    </row>
    <row r="58" spans="1:10" ht="15.75">
      <c r="A58" s="277"/>
      <c r="B58" s="76" t="s">
        <v>35</v>
      </c>
      <c r="C58" s="275" t="s">
        <v>104</v>
      </c>
      <c r="D58" s="275"/>
      <c r="E58" s="275"/>
      <c r="F58" s="275"/>
      <c r="G58" s="275"/>
      <c r="H58" s="275"/>
      <c r="I58" s="275"/>
      <c r="J58" s="64"/>
    </row>
    <row r="59" spans="1:10" ht="15.75">
      <c r="A59" s="277"/>
      <c r="B59" s="76" t="s">
        <v>115</v>
      </c>
      <c r="C59" s="64">
        <v>120</v>
      </c>
      <c r="D59" s="64">
        <v>100</v>
      </c>
      <c r="E59" s="64">
        <v>100</v>
      </c>
      <c r="F59" s="64"/>
      <c r="G59" s="64"/>
      <c r="H59" s="66">
        <f>(C59+D59+E59+F59+G59)/3</f>
        <v>106.66666666666667</v>
      </c>
      <c r="I59" s="64"/>
      <c r="J59" s="62">
        <v>106</v>
      </c>
    </row>
    <row r="60" spans="1:10" ht="15.75">
      <c r="A60" s="277"/>
      <c r="B60" s="76" t="s">
        <v>7</v>
      </c>
      <c r="C60" s="64">
        <f>C57*C59</f>
        <v>2400</v>
      </c>
      <c r="D60" s="64">
        <f>D59*C57</f>
        <v>2000</v>
      </c>
      <c r="E60" s="64">
        <f>C57*E59</f>
        <v>2000</v>
      </c>
      <c r="F60" s="64">
        <f>C57*F59</f>
        <v>0</v>
      </c>
      <c r="G60" s="64"/>
      <c r="H60" s="64"/>
      <c r="I60" s="64">
        <f>H60</f>
        <v>0</v>
      </c>
      <c r="J60" s="62">
        <f>C57*J59</f>
        <v>2120</v>
      </c>
    </row>
    <row r="61" spans="1:10" ht="31.5">
      <c r="A61" s="277">
        <v>2</v>
      </c>
      <c r="B61" s="76" t="s">
        <v>36</v>
      </c>
      <c r="C61" s="276" t="s">
        <v>94</v>
      </c>
      <c r="D61" s="276"/>
      <c r="E61" s="276"/>
      <c r="F61" s="276"/>
      <c r="G61" s="276"/>
      <c r="H61" s="276"/>
      <c r="I61" s="276"/>
      <c r="J61" s="63"/>
    </row>
    <row r="62" spans="1:10" ht="15.75">
      <c r="A62" s="277"/>
      <c r="B62" s="76" t="s">
        <v>4</v>
      </c>
      <c r="C62" s="275">
        <v>30</v>
      </c>
      <c r="D62" s="275"/>
      <c r="E62" s="275"/>
      <c r="F62" s="275"/>
      <c r="G62" s="275"/>
      <c r="H62" s="275"/>
      <c r="I62" s="275"/>
      <c r="J62" s="63"/>
    </row>
    <row r="63" spans="1:10" ht="15.75">
      <c r="A63" s="277"/>
      <c r="B63" s="76" t="s">
        <v>35</v>
      </c>
      <c r="C63" s="275" t="s">
        <v>105</v>
      </c>
      <c r="D63" s="275"/>
      <c r="E63" s="275"/>
      <c r="F63" s="275"/>
      <c r="G63" s="275"/>
      <c r="H63" s="275"/>
      <c r="I63" s="275"/>
      <c r="J63" s="64"/>
    </row>
    <row r="64" spans="1:10" ht="15.75">
      <c r="A64" s="277"/>
      <c r="B64" s="76" t="s">
        <v>115</v>
      </c>
      <c r="C64" s="64">
        <v>150</v>
      </c>
      <c r="D64" s="64">
        <v>160</v>
      </c>
      <c r="E64" s="64">
        <v>155</v>
      </c>
      <c r="F64" s="64"/>
      <c r="G64" s="64"/>
      <c r="H64" s="66">
        <f>(C64+D64+E64+F64+G64)/3</f>
        <v>155</v>
      </c>
      <c r="I64" s="64"/>
      <c r="J64" s="62">
        <v>155</v>
      </c>
    </row>
    <row r="65" spans="1:10" ht="15.75">
      <c r="A65" s="277"/>
      <c r="B65" s="76" t="s">
        <v>7</v>
      </c>
      <c r="C65" s="64">
        <f>C62*C64</f>
        <v>4500</v>
      </c>
      <c r="D65" s="64">
        <f>D64*C62</f>
        <v>4800</v>
      </c>
      <c r="E65" s="64">
        <f>C62*E64</f>
        <v>4650</v>
      </c>
      <c r="F65" s="64">
        <f>C62*F64</f>
        <v>0</v>
      </c>
      <c r="G65" s="64"/>
      <c r="H65" s="64"/>
      <c r="I65" s="64">
        <f>H65</f>
        <v>0</v>
      </c>
      <c r="J65" s="62">
        <f>C62*J64</f>
        <v>4650</v>
      </c>
    </row>
    <row r="66" spans="1:10" ht="31.5">
      <c r="A66" s="277">
        <v>2</v>
      </c>
      <c r="B66" s="76" t="s">
        <v>36</v>
      </c>
      <c r="C66" s="276" t="s">
        <v>95</v>
      </c>
      <c r="D66" s="276"/>
      <c r="E66" s="276"/>
      <c r="F66" s="276"/>
      <c r="G66" s="276"/>
      <c r="H66" s="276"/>
      <c r="I66" s="276"/>
      <c r="J66" s="63"/>
    </row>
    <row r="67" spans="1:10" ht="15.75">
      <c r="A67" s="277"/>
      <c r="B67" s="76" t="s">
        <v>4</v>
      </c>
      <c r="C67" s="275">
        <v>0</v>
      </c>
      <c r="D67" s="275"/>
      <c r="E67" s="275"/>
      <c r="F67" s="275"/>
      <c r="G67" s="275"/>
      <c r="H67" s="275"/>
      <c r="I67" s="275"/>
      <c r="J67" s="63"/>
    </row>
    <row r="68" spans="1:10" ht="15.75">
      <c r="A68" s="277"/>
      <c r="B68" s="76" t="s">
        <v>35</v>
      </c>
      <c r="C68" s="275" t="s">
        <v>105</v>
      </c>
      <c r="D68" s="275"/>
      <c r="E68" s="275"/>
      <c r="F68" s="275"/>
      <c r="G68" s="275"/>
      <c r="H68" s="275"/>
      <c r="I68" s="275"/>
      <c r="J68" s="64"/>
    </row>
    <row r="69" spans="1:10" ht="15.75">
      <c r="A69" s="277"/>
      <c r="B69" s="76" t="s">
        <v>82</v>
      </c>
      <c r="C69" s="64">
        <v>150</v>
      </c>
      <c r="D69" s="64">
        <v>160</v>
      </c>
      <c r="E69" s="64">
        <v>155</v>
      </c>
      <c r="F69" s="64"/>
      <c r="G69" s="64"/>
      <c r="H69" s="66">
        <f>(C69+D69+E69+F69+G69)/3</f>
        <v>155</v>
      </c>
      <c r="I69" s="64"/>
      <c r="J69" s="62">
        <v>155</v>
      </c>
    </row>
    <row r="70" spans="1:10" ht="15.75">
      <c r="A70" s="277"/>
      <c r="B70" s="76" t="s">
        <v>7</v>
      </c>
      <c r="C70" s="64">
        <f>C67*C69</f>
        <v>0</v>
      </c>
      <c r="D70" s="64">
        <f>D69*C67</f>
        <v>0</v>
      </c>
      <c r="E70" s="64">
        <f>C67*E69</f>
        <v>0</v>
      </c>
      <c r="F70" s="64">
        <f>C67*F69</f>
        <v>0</v>
      </c>
      <c r="G70" s="64"/>
      <c r="H70" s="64"/>
      <c r="I70" s="64">
        <f>H70</f>
        <v>0</v>
      </c>
      <c r="J70" s="62">
        <f>C67*J69</f>
        <v>0</v>
      </c>
    </row>
    <row r="71" spans="1:10" ht="31.5">
      <c r="A71" s="277">
        <v>2</v>
      </c>
      <c r="B71" s="76" t="s">
        <v>36</v>
      </c>
      <c r="C71" s="276" t="s">
        <v>96</v>
      </c>
      <c r="D71" s="276"/>
      <c r="E71" s="276"/>
      <c r="F71" s="276"/>
      <c r="G71" s="276"/>
      <c r="H71" s="276"/>
      <c r="I71" s="276"/>
      <c r="J71" s="63"/>
    </row>
    <row r="72" spans="1:10" ht="15.75">
      <c r="A72" s="277"/>
      <c r="B72" s="76" t="s">
        <v>4</v>
      </c>
      <c r="C72" s="275">
        <v>20</v>
      </c>
      <c r="D72" s="275"/>
      <c r="E72" s="275"/>
      <c r="F72" s="275"/>
      <c r="G72" s="275"/>
      <c r="H72" s="275"/>
      <c r="I72" s="275"/>
      <c r="J72" s="63"/>
    </row>
    <row r="73" spans="1:10" ht="15.75">
      <c r="A73" s="277"/>
      <c r="B73" s="76" t="s">
        <v>35</v>
      </c>
      <c r="C73" s="275" t="s">
        <v>105</v>
      </c>
      <c r="D73" s="275"/>
      <c r="E73" s="275"/>
      <c r="F73" s="275"/>
      <c r="G73" s="275"/>
      <c r="H73" s="275"/>
      <c r="I73" s="275"/>
      <c r="J73" s="64"/>
    </row>
    <row r="74" spans="1:10" ht="15.75">
      <c r="A74" s="277"/>
      <c r="B74" s="76" t="s">
        <v>82</v>
      </c>
      <c r="C74" s="64">
        <v>80</v>
      </c>
      <c r="D74" s="64">
        <v>65</v>
      </c>
      <c r="E74" s="64">
        <v>50</v>
      </c>
      <c r="F74" s="64"/>
      <c r="G74" s="64"/>
      <c r="H74" s="66">
        <f>(C74+D74+E74+F74+G74)/3</f>
        <v>65</v>
      </c>
      <c r="I74" s="64"/>
      <c r="J74" s="62">
        <v>65</v>
      </c>
    </row>
    <row r="75" spans="1:10" ht="15.75">
      <c r="A75" s="277"/>
      <c r="B75" s="76" t="s">
        <v>7</v>
      </c>
      <c r="C75" s="64">
        <f>C72*C74</f>
        <v>1600</v>
      </c>
      <c r="D75" s="64">
        <f>D74*C72</f>
        <v>1300</v>
      </c>
      <c r="E75" s="64">
        <f>C72*E74</f>
        <v>1000</v>
      </c>
      <c r="F75" s="64">
        <f>C72*F74</f>
        <v>0</v>
      </c>
      <c r="G75" s="64"/>
      <c r="H75" s="64"/>
      <c r="I75" s="64">
        <f>H75</f>
        <v>0</v>
      </c>
      <c r="J75" s="62">
        <f>C72*J74</f>
        <v>1300</v>
      </c>
    </row>
    <row r="76" spans="1:10" ht="31.5">
      <c r="A76" s="277">
        <v>2</v>
      </c>
      <c r="B76" s="76" t="s">
        <v>36</v>
      </c>
      <c r="C76" s="276" t="s">
        <v>97</v>
      </c>
      <c r="D76" s="276"/>
      <c r="E76" s="276"/>
      <c r="F76" s="276"/>
      <c r="G76" s="276"/>
      <c r="H76" s="276"/>
      <c r="I76" s="276"/>
      <c r="J76" s="63"/>
    </row>
    <row r="77" spans="1:10" ht="15.75">
      <c r="A77" s="277"/>
      <c r="B77" s="76" t="s">
        <v>4</v>
      </c>
      <c r="C77" s="275">
        <v>30</v>
      </c>
      <c r="D77" s="275"/>
      <c r="E77" s="275"/>
      <c r="F77" s="275"/>
      <c r="G77" s="275"/>
      <c r="H77" s="275"/>
      <c r="I77" s="275"/>
      <c r="J77" s="63"/>
    </row>
    <row r="78" spans="1:10" ht="15.75">
      <c r="A78" s="277"/>
      <c r="B78" s="76" t="s">
        <v>35</v>
      </c>
      <c r="C78" s="275" t="s">
        <v>105</v>
      </c>
      <c r="D78" s="275"/>
      <c r="E78" s="275"/>
      <c r="F78" s="275"/>
      <c r="G78" s="275"/>
      <c r="H78" s="275"/>
      <c r="I78" s="275"/>
      <c r="J78" s="64"/>
    </row>
    <row r="79" spans="1:10" ht="15.75">
      <c r="A79" s="277"/>
      <c r="B79" s="76" t="s">
        <v>115</v>
      </c>
      <c r="C79" s="64">
        <v>150</v>
      </c>
      <c r="D79" s="64">
        <v>160</v>
      </c>
      <c r="E79" s="64">
        <v>140</v>
      </c>
      <c r="F79" s="64"/>
      <c r="G79" s="64"/>
      <c r="H79" s="66">
        <f>(C79+D79+E79+F79+G79)/3</f>
        <v>150</v>
      </c>
      <c r="I79" s="64"/>
      <c r="J79" s="62">
        <v>150</v>
      </c>
    </row>
    <row r="80" spans="1:10" ht="15.75">
      <c r="A80" s="277"/>
      <c r="B80" s="76" t="s">
        <v>7</v>
      </c>
      <c r="C80" s="64">
        <f>C77*C79</f>
        <v>4500</v>
      </c>
      <c r="D80" s="64">
        <f>D79*C77</f>
        <v>4800</v>
      </c>
      <c r="E80" s="64">
        <f>C77*E79</f>
        <v>4200</v>
      </c>
      <c r="F80" s="64">
        <f>C77*F79</f>
        <v>0</v>
      </c>
      <c r="G80" s="64"/>
      <c r="H80" s="64"/>
      <c r="I80" s="64">
        <f>H80</f>
        <v>0</v>
      </c>
      <c r="J80" s="62">
        <f>C77*J79</f>
        <v>4500</v>
      </c>
    </row>
    <row r="81" spans="1:10" ht="31.5">
      <c r="A81" s="277">
        <v>2</v>
      </c>
      <c r="B81" s="76" t="s">
        <v>36</v>
      </c>
      <c r="C81" s="276" t="s">
        <v>98</v>
      </c>
      <c r="D81" s="276"/>
      <c r="E81" s="276"/>
      <c r="F81" s="276"/>
      <c r="G81" s="276"/>
      <c r="H81" s="276"/>
      <c r="I81" s="276"/>
      <c r="J81" s="63"/>
    </row>
    <row r="82" spans="1:10" ht="15.75">
      <c r="A82" s="277"/>
      <c r="B82" s="76" t="s">
        <v>4</v>
      </c>
      <c r="C82" s="275">
        <v>20</v>
      </c>
      <c r="D82" s="275"/>
      <c r="E82" s="275"/>
      <c r="F82" s="275"/>
      <c r="G82" s="275"/>
      <c r="H82" s="275"/>
      <c r="I82" s="275"/>
      <c r="J82" s="63"/>
    </row>
    <row r="83" spans="1:10" ht="15.75">
      <c r="A83" s="277"/>
      <c r="B83" s="76" t="s">
        <v>35</v>
      </c>
      <c r="C83" s="275" t="s">
        <v>105</v>
      </c>
      <c r="D83" s="275"/>
      <c r="E83" s="275"/>
      <c r="F83" s="275"/>
      <c r="G83" s="275"/>
      <c r="H83" s="275"/>
      <c r="I83" s="275"/>
      <c r="J83" s="64"/>
    </row>
    <row r="84" spans="1:10" ht="15.75">
      <c r="A84" s="277"/>
      <c r="B84" s="76" t="s">
        <v>115</v>
      </c>
      <c r="C84" s="64">
        <v>150</v>
      </c>
      <c r="D84" s="64">
        <v>160</v>
      </c>
      <c r="E84" s="64">
        <v>140</v>
      </c>
      <c r="F84" s="64"/>
      <c r="G84" s="64"/>
      <c r="H84" s="66">
        <f>(C84+D84+E84+F84+G84)/3</f>
        <v>150</v>
      </c>
      <c r="I84" s="64"/>
      <c r="J84" s="62">
        <v>150</v>
      </c>
    </row>
    <row r="85" spans="1:10" ht="15.75">
      <c r="A85" s="277"/>
      <c r="B85" s="76" t="s">
        <v>7</v>
      </c>
      <c r="C85" s="64">
        <f>C82*C84</f>
        <v>3000</v>
      </c>
      <c r="D85" s="64">
        <f>D84*C82</f>
        <v>3200</v>
      </c>
      <c r="E85" s="64">
        <f>C82*E84</f>
        <v>2800</v>
      </c>
      <c r="F85" s="64">
        <f>C82*F84</f>
        <v>0</v>
      </c>
      <c r="G85" s="64"/>
      <c r="H85" s="64"/>
      <c r="I85" s="64">
        <f>H85</f>
        <v>0</v>
      </c>
      <c r="J85" s="62">
        <f>C82*J84</f>
        <v>3000</v>
      </c>
    </row>
    <row r="86" spans="1:10" ht="31.5" customHeight="1">
      <c r="A86" s="277">
        <v>2</v>
      </c>
      <c r="B86" s="76" t="s">
        <v>36</v>
      </c>
      <c r="C86" s="276" t="s">
        <v>99</v>
      </c>
      <c r="D86" s="276"/>
      <c r="E86" s="276"/>
      <c r="F86" s="276"/>
      <c r="G86" s="276"/>
      <c r="H86" s="276"/>
      <c r="I86" s="276"/>
      <c r="J86" s="63"/>
    </row>
    <row r="87" spans="1:10" ht="15.75">
      <c r="A87" s="277"/>
      <c r="B87" s="76" t="s">
        <v>4</v>
      </c>
      <c r="C87" s="275">
        <v>200</v>
      </c>
      <c r="D87" s="275"/>
      <c r="E87" s="275"/>
      <c r="F87" s="275"/>
      <c r="G87" s="275"/>
      <c r="H87" s="275"/>
      <c r="I87" s="275"/>
      <c r="J87" s="63"/>
    </row>
    <row r="88" spans="1:10" ht="63">
      <c r="A88" s="277"/>
      <c r="B88" s="76" t="s">
        <v>35</v>
      </c>
      <c r="C88" s="64" t="s">
        <v>126</v>
      </c>
      <c r="D88" s="64" t="s">
        <v>106</v>
      </c>
      <c r="E88" s="64" t="s">
        <v>106</v>
      </c>
      <c r="F88" s="65"/>
      <c r="G88" s="65"/>
      <c r="H88" s="65"/>
      <c r="I88" s="65"/>
      <c r="J88" s="64"/>
    </row>
    <row r="89" spans="1:10" ht="15.75">
      <c r="A89" s="277"/>
      <c r="B89" s="76" t="s">
        <v>116</v>
      </c>
      <c r="C89" s="64">
        <v>75</v>
      </c>
      <c r="D89" s="64">
        <v>80</v>
      </c>
      <c r="E89" s="64">
        <v>80</v>
      </c>
      <c r="F89" s="64"/>
      <c r="G89" s="64"/>
      <c r="H89" s="66">
        <f>(C89+D89+E89+F89+G89)/3</f>
        <v>78.33333333333333</v>
      </c>
      <c r="I89" s="64"/>
      <c r="J89" s="62">
        <v>78</v>
      </c>
    </row>
    <row r="90" spans="1:10" ht="15.75">
      <c r="A90" s="277"/>
      <c r="B90" s="76" t="s">
        <v>7</v>
      </c>
      <c r="C90" s="64">
        <f>C87*C89</f>
        <v>15000</v>
      </c>
      <c r="D90" s="64">
        <f>D89*C87</f>
        <v>16000</v>
      </c>
      <c r="E90" s="64">
        <f>C87*E89</f>
        <v>16000</v>
      </c>
      <c r="F90" s="64">
        <f>C87*F89</f>
        <v>0</v>
      </c>
      <c r="G90" s="64"/>
      <c r="H90" s="64"/>
      <c r="I90" s="64">
        <f>H90</f>
        <v>0</v>
      </c>
      <c r="J90" s="62">
        <f>C87*J89</f>
        <v>15600</v>
      </c>
    </row>
    <row r="91" spans="1:10" ht="31.5" customHeight="1">
      <c r="A91" s="277">
        <v>2</v>
      </c>
      <c r="B91" s="76" t="s">
        <v>36</v>
      </c>
      <c r="C91" s="276" t="s">
        <v>100</v>
      </c>
      <c r="D91" s="276"/>
      <c r="E91" s="276"/>
      <c r="F91" s="276"/>
      <c r="G91" s="276"/>
      <c r="H91" s="276"/>
      <c r="I91" s="276"/>
      <c r="J91" s="63"/>
    </row>
    <row r="92" spans="1:10" ht="15.75" customHeight="1">
      <c r="A92" s="277"/>
      <c r="B92" s="76" t="s">
        <v>4</v>
      </c>
      <c r="C92" s="275">
        <v>300</v>
      </c>
      <c r="D92" s="275"/>
      <c r="E92" s="275"/>
      <c r="F92" s="275"/>
      <c r="G92" s="275"/>
      <c r="H92" s="275"/>
      <c r="I92" s="275"/>
      <c r="J92" s="63"/>
    </row>
    <row r="93" spans="1:10" ht="78.75">
      <c r="A93" s="277"/>
      <c r="B93" s="76" t="s">
        <v>35</v>
      </c>
      <c r="C93" s="64" t="s">
        <v>127</v>
      </c>
      <c r="D93" s="64" t="s">
        <v>107</v>
      </c>
      <c r="E93" s="64" t="s">
        <v>127</v>
      </c>
      <c r="F93" s="65"/>
      <c r="G93" s="65"/>
      <c r="H93" s="65"/>
      <c r="I93" s="65"/>
      <c r="J93" s="64"/>
    </row>
    <row r="94" spans="1:10" ht="15.75" customHeight="1">
      <c r="A94" s="277"/>
      <c r="B94" s="76" t="s">
        <v>116</v>
      </c>
      <c r="C94" s="64">
        <v>45</v>
      </c>
      <c r="D94" s="64">
        <v>45</v>
      </c>
      <c r="E94" s="64">
        <v>50</v>
      </c>
      <c r="F94" s="64"/>
      <c r="G94" s="64"/>
      <c r="H94" s="66">
        <f>(C94+D94+E94+F94+G94)/3</f>
        <v>46.666666666666664</v>
      </c>
      <c r="I94" s="64"/>
      <c r="J94" s="62">
        <v>46</v>
      </c>
    </row>
    <row r="95" spans="1:10" ht="15.75" customHeight="1">
      <c r="A95" s="277"/>
      <c r="B95" s="76" t="s">
        <v>7</v>
      </c>
      <c r="C95" s="64">
        <f>C92*C94</f>
        <v>13500</v>
      </c>
      <c r="D95" s="64">
        <f>D94*C92</f>
        <v>13500</v>
      </c>
      <c r="E95" s="64">
        <f>C92*E94</f>
        <v>15000</v>
      </c>
      <c r="F95" s="64">
        <f>C92*F94</f>
        <v>0</v>
      </c>
      <c r="G95" s="64"/>
      <c r="H95" s="64"/>
      <c r="I95" s="64">
        <f>H95</f>
        <v>0</v>
      </c>
      <c r="J95" s="62">
        <f>C92*J94</f>
        <v>13800</v>
      </c>
    </row>
    <row r="96" spans="1:10" ht="49.5" customHeight="1">
      <c r="A96" s="277">
        <v>2</v>
      </c>
      <c r="B96" s="76" t="s">
        <v>36</v>
      </c>
      <c r="C96" s="276" t="s">
        <v>101</v>
      </c>
      <c r="D96" s="276"/>
      <c r="E96" s="276"/>
      <c r="F96" s="276"/>
      <c r="G96" s="276"/>
      <c r="H96" s="276"/>
      <c r="I96" s="276"/>
      <c r="J96" s="63"/>
    </row>
    <row r="97" spans="1:10" ht="15.75" customHeight="1">
      <c r="A97" s="277"/>
      <c r="B97" s="76" t="s">
        <v>4</v>
      </c>
      <c r="C97" s="275">
        <v>36</v>
      </c>
      <c r="D97" s="275"/>
      <c r="E97" s="275"/>
      <c r="F97" s="275"/>
      <c r="G97" s="275"/>
      <c r="H97" s="275"/>
      <c r="I97" s="275"/>
      <c r="J97" s="63"/>
    </row>
    <row r="98" spans="1:10" ht="47.25">
      <c r="A98" s="277"/>
      <c r="B98" s="76" t="s">
        <v>35</v>
      </c>
      <c r="C98" s="64" t="s">
        <v>128</v>
      </c>
      <c r="D98" s="64" t="s">
        <v>108</v>
      </c>
      <c r="E98" s="64" t="s">
        <v>108</v>
      </c>
      <c r="F98" s="65"/>
      <c r="G98" s="65"/>
      <c r="H98" s="65"/>
      <c r="I98" s="65"/>
      <c r="J98" s="64"/>
    </row>
    <row r="99" spans="1:10" ht="15.75" customHeight="1">
      <c r="A99" s="277"/>
      <c r="B99" s="76" t="s">
        <v>116</v>
      </c>
      <c r="C99" s="64">
        <v>120</v>
      </c>
      <c r="D99" s="64">
        <v>122</v>
      </c>
      <c r="E99" s="64">
        <v>125</v>
      </c>
      <c r="F99" s="64"/>
      <c r="G99" s="64"/>
      <c r="H99" s="66">
        <f>(C99+D99+E99+F99+G99)/3</f>
        <v>122.33333333333333</v>
      </c>
      <c r="I99" s="64"/>
      <c r="J99" s="62">
        <v>122</v>
      </c>
    </row>
    <row r="100" spans="1:10" ht="15.75" customHeight="1">
      <c r="A100" s="277"/>
      <c r="B100" s="76" t="s">
        <v>7</v>
      </c>
      <c r="C100" s="64">
        <f>C97*C99</f>
        <v>4320</v>
      </c>
      <c r="D100" s="64">
        <f>D99*C97</f>
        <v>4392</v>
      </c>
      <c r="E100" s="64">
        <f>C97*E99</f>
        <v>4500</v>
      </c>
      <c r="F100" s="64">
        <f>C97*F99</f>
        <v>0</v>
      </c>
      <c r="G100" s="64"/>
      <c r="H100" s="64"/>
      <c r="I100" s="64">
        <f>H100</f>
        <v>0</v>
      </c>
      <c r="J100" s="62">
        <f>C97*J99</f>
        <v>4392</v>
      </c>
    </row>
    <row r="101" spans="1:10" ht="31.5" customHeight="1">
      <c r="A101" s="277">
        <v>2</v>
      </c>
      <c r="B101" s="76" t="s">
        <v>36</v>
      </c>
      <c r="C101" s="276" t="s">
        <v>102</v>
      </c>
      <c r="D101" s="276"/>
      <c r="E101" s="276"/>
      <c r="F101" s="276"/>
      <c r="G101" s="276"/>
      <c r="H101" s="276"/>
      <c r="I101" s="276"/>
      <c r="J101" s="63"/>
    </row>
    <row r="102" spans="1:10" ht="15.75" customHeight="1">
      <c r="A102" s="277"/>
      <c r="B102" s="76" t="s">
        <v>4</v>
      </c>
      <c r="C102" s="275">
        <v>80</v>
      </c>
      <c r="D102" s="275"/>
      <c r="E102" s="275"/>
      <c r="F102" s="275"/>
      <c r="G102" s="275"/>
      <c r="H102" s="275"/>
      <c r="I102" s="275"/>
      <c r="J102" s="63"/>
    </row>
    <row r="103" spans="1:10" ht="63">
      <c r="A103" s="277"/>
      <c r="B103" s="76" t="s">
        <v>35</v>
      </c>
      <c r="C103" s="64" t="s">
        <v>130</v>
      </c>
      <c r="D103" s="64" t="s">
        <v>109</v>
      </c>
      <c r="E103" s="64" t="s">
        <v>109</v>
      </c>
      <c r="F103" s="64"/>
      <c r="G103" s="64"/>
      <c r="H103" s="64"/>
      <c r="I103" s="64"/>
      <c r="J103" s="64"/>
    </row>
    <row r="104" spans="1:10" ht="15.75" customHeight="1">
      <c r="A104" s="277"/>
      <c r="B104" s="76" t="s">
        <v>115</v>
      </c>
      <c r="C104" s="64">
        <v>200</v>
      </c>
      <c r="D104" s="64">
        <v>190</v>
      </c>
      <c r="E104" s="64">
        <v>210</v>
      </c>
      <c r="F104" s="64"/>
      <c r="G104" s="64"/>
      <c r="H104" s="66">
        <f>(C104+D104+E104+F104+G104)/3</f>
        <v>200</v>
      </c>
      <c r="I104" s="64"/>
      <c r="J104" s="62">
        <v>200</v>
      </c>
    </row>
    <row r="105" spans="1:10" ht="15.75" customHeight="1">
      <c r="A105" s="277"/>
      <c r="B105" s="76" t="s">
        <v>7</v>
      </c>
      <c r="C105" s="64">
        <f>C102*C104</f>
        <v>16000</v>
      </c>
      <c r="D105" s="64">
        <f>D104*C102</f>
        <v>15200</v>
      </c>
      <c r="E105" s="64">
        <f>C102*E104</f>
        <v>16800</v>
      </c>
      <c r="F105" s="64">
        <f>C102*F104</f>
        <v>0</v>
      </c>
      <c r="G105" s="64"/>
      <c r="H105" s="64"/>
      <c r="I105" s="64">
        <f>H105</f>
        <v>0</v>
      </c>
      <c r="J105" s="62">
        <f>C102*J104</f>
        <v>16000</v>
      </c>
    </row>
    <row r="106" spans="1:10" ht="49.5" customHeight="1">
      <c r="A106" s="277">
        <v>2</v>
      </c>
      <c r="B106" s="76" t="s">
        <v>36</v>
      </c>
      <c r="C106" s="276" t="s">
        <v>103</v>
      </c>
      <c r="D106" s="276"/>
      <c r="E106" s="276"/>
      <c r="F106" s="276"/>
      <c r="G106" s="276"/>
      <c r="H106" s="276"/>
      <c r="I106" s="276"/>
      <c r="J106" s="63"/>
    </row>
    <row r="107" spans="1:10" ht="15.75" customHeight="1">
      <c r="A107" s="277"/>
      <c r="B107" s="76" t="s">
        <v>4</v>
      </c>
      <c r="C107" s="275">
        <v>600</v>
      </c>
      <c r="D107" s="275"/>
      <c r="E107" s="275"/>
      <c r="F107" s="275"/>
      <c r="G107" s="275"/>
      <c r="H107" s="275"/>
      <c r="I107" s="275"/>
      <c r="J107" s="63"/>
    </row>
    <row r="108" spans="1:10" ht="31.5">
      <c r="A108" s="277"/>
      <c r="B108" s="76" t="s">
        <v>35</v>
      </c>
      <c r="C108" s="64" t="s">
        <v>129</v>
      </c>
      <c r="D108" s="64" t="s">
        <v>110</v>
      </c>
      <c r="E108" s="64" t="s">
        <v>110</v>
      </c>
      <c r="F108" s="65"/>
      <c r="G108" s="65"/>
      <c r="H108" s="65"/>
      <c r="I108" s="65"/>
      <c r="J108" s="64"/>
    </row>
    <row r="109" spans="1:10" ht="15.75" customHeight="1">
      <c r="A109" s="277"/>
      <c r="B109" s="76" t="s">
        <v>83</v>
      </c>
      <c r="C109" s="64">
        <v>46</v>
      </c>
      <c r="D109" s="64">
        <v>50</v>
      </c>
      <c r="E109" s="64">
        <v>50</v>
      </c>
      <c r="F109" s="64"/>
      <c r="G109" s="64"/>
      <c r="H109" s="66">
        <f>(C109+D109+E109+F109+G109)/3</f>
        <v>48.666666666666664</v>
      </c>
      <c r="I109" s="64"/>
      <c r="J109" s="62">
        <v>49</v>
      </c>
    </row>
    <row r="110" spans="1:10" ht="15.75" customHeight="1">
      <c r="A110" s="277"/>
      <c r="B110" s="76" t="s">
        <v>7</v>
      </c>
      <c r="C110" s="64">
        <f>C107*C109</f>
        <v>27600</v>
      </c>
      <c r="D110" s="64">
        <f>D109*C107</f>
        <v>30000</v>
      </c>
      <c r="E110" s="64">
        <f>C107*E109</f>
        <v>30000</v>
      </c>
      <c r="F110" s="64">
        <f>C107*F109</f>
        <v>0</v>
      </c>
      <c r="G110" s="64"/>
      <c r="H110" s="64"/>
      <c r="I110" s="64">
        <f>H110</f>
        <v>0</v>
      </c>
      <c r="J110" s="62">
        <f>C107*J109</f>
        <v>29400</v>
      </c>
    </row>
    <row r="111" spans="2:10" ht="26.25" customHeight="1">
      <c r="B111" s="76" t="s">
        <v>78</v>
      </c>
      <c r="C111" s="77">
        <f>C65+C10+C60+C55+C50+C45+C40+C35+C30+C25+C20+C15+C95+C90+C85+C80+C75+C70+C100+J100+J105+J110+C105+C110</f>
        <v>321662</v>
      </c>
      <c r="D111" s="77">
        <f>D65+D10+D60+D55+D50+D45+D40+D35+D30+D25+D20+D15+D95+D90+D85+D80+D75+D70+D100+K100+K105+K110+D105+D110</f>
        <v>233592</v>
      </c>
      <c r="E111" s="77">
        <f>E65+E10+E60+E55+E50+E45+E40+E35+E30+E25+E20+E15+E95+E90+E85+E80+E75+E70+E100+L100+L105+L110+E105+E110</f>
        <v>301250</v>
      </c>
      <c r="F111" s="64"/>
      <c r="G111" s="64"/>
      <c r="H111" s="64"/>
      <c r="I111" s="63" t="e">
        <f>#REF!+#REF!+#REF!+#REF!+#REF!+#REF!+#REF!+#REF!+#REF!+#REF!+#REF!+#REF!+#REF!+#REF!+#REF!+#REF!+#REF!+#REF!+#REF!+#REF!+#REF!+#REF!+#REF!+I65+I10</f>
        <v>#REF!</v>
      </c>
      <c r="J111" s="77">
        <f>J65+J10+J60+J55+J50+J45+J40+J35+J30+J25+J20+J15+J95+J90+J85+J80+J75+J70+J100+J105+J110</f>
        <v>266672</v>
      </c>
    </row>
    <row r="112" spans="1:10" s="83" customFormat="1" ht="18" customHeight="1">
      <c r="A112" s="78"/>
      <c r="B112" s="79"/>
      <c r="C112" s="80"/>
      <c r="D112" s="80"/>
      <c r="E112" s="80"/>
      <c r="F112" s="80"/>
      <c r="G112" s="80"/>
      <c r="H112" s="80"/>
      <c r="I112" s="81"/>
      <c r="J112" s="82"/>
    </row>
    <row r="113" spans="2:10" ht="39" customHeight="1">
      <c r="B113" s="64" t="s">
        <v>22</v>
      </c>
      <c r="C113" s="275" t="s">
        <v>23</v>
      </c>
      <c r="D113" s="275"/>
      <c r="E113" s="274" t="s">
        <v>38</v>
      </c>
      <c r="F113" s="274"/>
      <c r="G113" s="274"/>
      <c r="H113" s="274"/>
      <c r="I113" s="84"/>
      <c r="J113" s="84"/>
    </row>
    <row r="114" spans="2:10" ht="34.5" customHeight="1">
      <c r="B114" s="85">
        <v>1</v>
      </c>
      <c r="C114" s="279" t="s">
        <v>79</v>
      </c>
      <c r="D114" s="279"/>
      <c r="E114" s="279" t="s">
        <v>135</v>
      </c>
      <c r="F114" s="279"/>
      <c r="G114" s="279"/>
      <c r="H114" s="279"/>
      <c r="I114" s="84"/>
      <c r="J114" s="86"/>
    </row>
    <row r="115" spans="2:10" ht="34.5" customHeight="1">
      <c r="B115" s="85">
        <v>2</v>
      </c>
      <c r="C115" s="279" t="s">
        <v>81</v>
      </c>
      <c r="D115" s="279"/>
      <c r="E115" s="279" t="s">
        <v>136</v>
      </c>
      <c r="F115" s="279"/>
      <c r="G115" s="279"/>
      <c r="H115" s="279"/>
      <c r="I115" s="84"/>
      <c r="J115" s="86"/>
    </row>
    <row r="116" spans="2:10" ht="34.5" customHeight="1">
      <c r="B116" s="85">
        <v>3</v>
      </c>
      <c r="C116" s="279" t="s">
        <v>84</v>
      </c>
      <c r="D116" s="279"/>
      <c r="E116" s="279" t="s">
        <v>137</v>
      </c>
      <c r="F116" s="279"/>
      <c r="G116" s="279"/>
      <c r="H116" s="279"/>
      <c r="I116" s="84"/>
      <c r="J116" s="86"/>
    </row>
    <row r="117" spans="2:5" ht="33.75">
      <c r="B117" s="272" t="s">
        <v>80</v>
      </c>
      <c r="C117" s="273"/>
      <c r="D117" s="87"/>
      <c r="E117" s="87"/>
    </row>
    <row r="118" spans="2:8" ht="33.75">
      <c r="B118" s="272" t="s">
        <v>77</v>
      </c>
      <c r="C118" s="273"/>
      <c r="D118" s="273"/>
      <c r="E118" s="273"/>
      <c r="F118" s="273"/>
      <c r="G118" s="273"/>
      <c r="H118" s="273"/>
    </row>
    <row r="119" spans="2:5" ht="33.75">
      <c r="B119" s="272" t="s">
        <v>138</v>
      </c>
      <c r="C119" s="273"/>
      <c r="D119" s="87"/>
      <c r="E119" s="87"/>
    </row>
    <row r="120" ht="33.75">
      <c r="B120" s="88" t="s">
        <v>113</v>
      </c>
    </row>
  </sheetData>
  <sheetProtection/>
  <mergeCells count="86">
    <mergeCell ref="A106:A110"/>
    <mergeCell ref="C106:I106"/>
    <mergeCell ref="C107:I107"/>
    <mergeCell ref="A86:A90"/>
    <mergeCell ref="C86:I86"/>
    <mergeCell ref="C87:I87"/>
    <mergeCell ref="A101:A105"/>
    <mergeCell ref="A91:A95"/>
    <mergeCell ref="A96:A100"/>
    <mergeCell ref="C96:I96"/>
    <mergeCell ref="C102:I102"/>
    <mergeCell ref="C67:I67"/>
    <mergeCell ref="A76:A80"/>
    <mergeCell ref="C76:I76"/>
    <mergeCell ref="C77:I77"/>
    <mergeCell ref="C78:I78"/>
    <mergeCell ref="A81:A85"/>
    <mergeCell ref="C81:I81"/>
    <mergeCell ref="C82:I82"/>
    <mergeCell ref="C83:I83"/>
    <mergeCell ref="A71:A75"/>
    <mergeCell ref="C71:I71"/>
    <mergeCell ref="C72:I72"/>
    <mergeCell ref="C73:I73"/>
    <mergeCell ref="B1:J1"/>
    <mergeCell ref="C116:D116"/>
    <mergeCell ref="E116:H116"/>
    <mergeCell ref="C115:D115"/>
    <mergeCell ref="E115:H115"/>
    <mergeCell ref="C114:D114"/>
    <mergeCell ref="E114:H114"/>
    <mergeCell ref="C101:I101"/>
    <mergeCell ref="B4:B5"/>
    <mergeCell ref="J4:J5"/>
    <mergeCell ref="A66:A70"/>
    <mergeCell ref="A21:A25"/>
    <mergeCell ref="A11:A15"/>
    <mergeCell ref="A16:A20"/>
    <mergeCell ref="A56:A60"/>
    <mergeCell ref="A26:A30"/>
    <mergeCell ref="A41:A45"/>
    <mergeCell ref="C16:I16"/>
    <mergeCell ref="C17:I17"/>
    <mergeCell ref="A6:A10"/>
    <mergeCell ref="A61:A65"/>
    <mergeCell ref="C11:I11"/>
    <mergeCell ref="C12:I12"/>
    <mergeCell ref="C26:I26"/>
    <mergeCell ref="C27:I27"/>
    <mergeCell ref="C21:I21"/>
    <mergeCell ref="C22:I22"/>
    <mergeCell ref="I4:I5"/>
    <mergeCell ref="C7:I7"/>
    <mergeCell ref="C6:I6"/>
    <mergeCell ref="H4:H5"/>
    <mergeCell ref="A31:A35"/>
    <mergeCell ref="C31:I31"/>
    <mergeCell ref="C32:I32"/>
    <mergeCell ref="A36:A40"/>
    <mergeCell ref="C36:I36"/>
    <mergeCell ref="C37:I37"/>
    <mergeCell ref="A51:A55"/>
    <mergeCell ref="C53:I53"/>
    <mergeCell ref="C57:I57"/>
    <mergeCell ref="C58:I58"/>
    <mergeCell ref="C52:I52"/>
    <mergeCell ref="C41:I41"/>
    <mergeCell ref="C46:I46"/>
    <mergeCell ref="C47:I47"/>
    <mergeCell ref="A46:A50"/>
    <mergeCell ref="C42:I42"/>
    <mergeCell ref="C97:I97"/>
    <mergeCell ref="C92:I92"/>
    <mergeCell ref="C91:I91"/>
    <mergeCell ref="C51:I51"/>
    <mergeCell ref="C63:I63"/>
    <mergeCell ref="C61:I61"/>
    <mergeCell ref="C62:I62"/>
    <mergeCell ref="C66:I66"/>
    <mergeCell ref="C68:I68"/>
    <mergeCell ref="C56:I56"/>
    <mergeCell ref="B118:H118"/>
    <mergeCell ref="B119:C119"/>
    <mergeCell ref="E113:H113"/>
    <mergeCell ref="C113:D113"/>
    <mergeCell ref="B117:C117"/>
  </mergeCells>
  <printOptions/>
  <pageMargins left="0.31496062992125984" right="0.31496062992125984" top="0.5905511811023623" bottom="0.5905511811023623" header="0.31496062992125984" footer="0.3149606299212598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Buh-Yakor</cp:lastModifiedBy>
  <cp:lastPrinted>2013-05-29T09:45:33Z</cp:lastPrinted>
  <dcterms:created xsi:type="dcterms:W3CDTF">2009-10-23T03:44:58Z</dcterms:created>
  <dcterms:modified xsi:type="dcterms:W3CDTF">2013-05-29T09:45:37Z</dcterms:modified>
  <cp:category/>
  <cp:version/>
  <cp:contentType/>
  <cp:contentStatus/>
</cp:coreProperties>
</file>